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REBALANS - REALIZACIJA 2020\"/>
    </mc:Choice>
  </mc:AlternateContent>
  <xr:revisionPtr revIDLastSave="0" documentId="13_ncr:1_{A325DB6D-4899-461C-8BDD-D686639969EA}" xr6:coauthVersionLast="37" xr6:coauthVersionMax="37" xr10:uidLastSave="{00000000-0000-0000-0000-000000000000}"/>
  <bookViews>
    <workbookView xWindow="120" yWindow="105" windowWidth="19020" windowHeight="11895" activeTab="1" xr2:uid="{00000000-000D-0000-FFFF-FFFF00000000}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PRIHODA'!$A$1:$I$59</definedName>
  </definedNames>
  <calcPr calcId="179021"/>
</workbook>
</file>

<file path=xl/calcChain.xml><?xml version="1.0" encoding="utf-8"?>
<calcChain xmlns="http://schemas.openxmlformats.org/spreadsheetml/2006/main">
  <c r="D110" i="3" l="1"/>
  <c r="I25" i="2" l="1"/>
  <c r="D28" i="3"/>
  <c r="D169" i="3"/>
  <c r="D170" i="3"/>
  <c r="F24" i="2" l="1"/>
  <c r="D24" i="2"/>
  <c r="C24" i="2"/>
  <c r="D11" i="2"/>
  <c r="B43" i="2"/>
  <c r="C43" i="2"/>
  <c r="D43" i="2"/>
  <c r="E43" i="2"/>
  <c r="F43" i="2"/>
  <c r="G43" i="2"/>
  <c r="H43" i="2"/>
  <c r="I43" i="2"/>
  <c r="B58" i="2"/>
  <c r="C58" i="2"/>
  <c r="D58" i="2"/>
  <c r="E58" i="2"/>
  <c r="F58" i="2"/>
  <c r="G58" i="2"/>
  <c r="H58" i="2"/>
  <c r="I58" i="2"/>
  <c r="D198" i="3"/>
  <c r="C199" i="3"/>
  <c r="M199" i="3"/>
  <c r="B59" i="2" l="1"/>
  <c r="B44" i="2"/>
  <c r="C136" i="3" l="1"/>
  <c r="J135" i="3"/>
  <c r="I135" i="3"/>
  <c r="H135" i="3"/>
  <c r="G135" i="3"/>
  <c r="F135" i="3"/>
  <c r="E135" i="3"/>
  <c r="D135" i="3"/>
  <c r="G133" i="3"/>
  <c r="G132" i="3" s="1"/>
  <c r="C134" i="3"/>
  <c r="H133" i="3"/>
  <c r="H132" i="3" s="1"/>
  <c r="C135" i="3" l="1"/>
  <c r="E204" i="3" l="1"/>
  <c r="E187" i="3"/>
  <c r="G143" i="3"/>
  <c r="C160" i="3" l="1"/>
  <c r="C159" i="3" s="1"/>
  <c r="C158" i="3" s="1"/>
  <c r="C157" i="3" s="1"/>
  <c r="G159" i="3"/>
  <c r="G158" i="3" s="1"/>
  <c r="G157" i="3" s="1"/>
  <c r="G156" i="3" s="1"/>
  <c r="D159" i="3"/>
  <c r="D158" i="3" s="1"/>
  <c r="D157" i="3" s="1"/>
  <c r="D156" i="3"/>
  <c r="C189" i="3"/>
  <c r="C188" i="3"/>
  <c r="D187" i="3"/>
  <c r="C187" i="3" s="1"/>
  <c r="C186" i="3" s="1"/>
  <c r="E186" i="3"/>
  <c r="E185" i="3" s="1"/>
  <c r="E184" i="3" s="1"/>
  <c r="D178" i="3"/>
  <c r="C178" i="3" s="1"/>
  <c r="C175" i="3"/>
  <c r="C173" i="3"/>
  <c r="D186" i="3" l="1"/>
  <c r="D185" i="3" s="1"/>
  <c r="C185" i="3" s="1"/>
  <c r="C184" i="3" s="1"/>
  <c r="C156" i="3"/>
  <c r="D184" i="3"/>
  <c r="C171" i="3"/>
  <c r="C179" i="3"/>
  <c r="C170" i="3" l="1"/>
  <c r="D168" i="3"/>
  <c r="C169" i="3"/>
  <c r="C168" i="3" s="1"/>
  <c r="E24" i="2" l="1"/>
  <c r="J110" i="3"/>
  <c r="I110" i="3"/>
  <c r="C146" i="3"/>
  <c r="B19" i="2"/>
  <c r="B27" i="2" s="1"/>
  <c r="C167" i="3"/>
  <c r="K164" i="3" l="1"/>
  <c r="M200" i="3"/>
  <c r="M198" i="3" s="1"/>
  <c r="M197" i="3" s="1"/>
  <c r="M196" i="3" s="1"/>
  <c r="M195" i="3" s="1"/>
  <c r="M220" i="3" s="1"/>
  <c r="C201" i="3"/>
  <c r="C202" i="3"/>
  <c r="H22" i="4"/>
  <c r="G22" i="4"/>
  <c r="F9" i="4"/>
  <c r="F6" i="4"/>
  <c r="F12" i="4" s="1"/>
  <c r="F13" i="2"/>
  <c r="C142" i="3"/>
  <c r="C141" i="3" s="1"/>
  <c r="C147" i="3"/>
  <c r="C145" i="3" s="1"/>
  <c r="C150" i="3"/>
  <c r="C165" i="3"/>
  <c r="D210" i="3"/>
  <c r="D209" i="3" s="1"/>
  <c r="G17" i="2"/>
  <c r="F9" i="2"/>
  <c r="H5" i="2"/>
  <c r="E13" i="2"/>
  <c r="E27" i="2" s="1"/>
  <c r="H27" i="2"/>
  <c r="F7" i="2"/>
  <c r="D15" i="2"/>
  <c r="D27" i="2" s="1"/>
  <c r="C7" i="2"/>
  <c r="C27" i="2" s="1"/>
  <c r="D164" i="3"/>
  <c r="H89" i="3"/>
  <c r="K82" i="3"/>
  <c r="K81" i="3" s="1"/>
  <c r="K80" i="3" s="1"/>
  <c r="K79" i="3" s="1"/>
  <c r="K78" i="3" s="1"/>
  <c r="K166" i="3"/>
  <c r="H143" i="3"/>
  <c r="C144" i="3"/>
  <c r="C143" i="3" s="1"/>
  <c r="D116" i="3"/>
  <c r="D115" i="3" s="1"/>
  <c r="K113" i="3"/>
  <c r="G33" i="3"/>
  <c r="H33" i="3"/>
  <c r="I33" i="3"/>
  <c r="J33" i="3"/>
  <c r="K28" i="3"/>
  <c r="K27" i="3" s="1"/>
  <c r="K26" i="3" s="1"/>
  <c r="C24" i="3"/>
  <c r="C63" i="3"/>
  <c r="C76" i="3"/>
  <c r="C203" i="3"/>
  <c r="C205" i="3"/>
  <c r="C206" i="3"/>
  <c r="C211" i="3"/>
  <c r="C77" i="3"/>
  <c r="K195" i="3"/>
  <c r="C218" i="3"/>
  <c r="C219" i="3"/>
  <c r="F200" i="3"/>
  <c r="D200" i="3"/>
  <c r="D121" i="3"/>
  <c r="D123" i="3"/>
  <c r="E62" i="3"/>
  <c r="F62" i="3"/>
  <c r="G62" i="3"/>
  <c r="H62" i="3"/>
  <c r="I62" i="3"/>
  <c r="J62" i="3"/>
  <c r="K62" i="3"/>
  <c r="D62" i="3"/>
  <c r="E64" i="3"/>
  <c r="E61" i="3" s="1"/>
  <c r="E60" i="3" s="1"/>
  <c r="E59" i="3" s="1"/>
  <c r="F64" i="3"/>
  <c r="G64" i="3"/>
  <c r="H64" i="3"/>
  <c r="I64" i="3"/>
  <c r="J64" i="3"/>
  <c r="K64" i="3"/>
  <c r="D61" i="3"/>
  <c r="F10" i="3"/>
  <c r="G10" i="3"/>
  <c r="H10" i="3"/>
  <c r="I10" i="3"/>
  <c r="J10" i="3"/>
  <c r="F14" i="3"/>
  <c r="G14" i="3"/>
  <c r="H14" i="3"/>
  <c r="I14" i="3"/>
  <c r="J14" i="3"/>
  <c r="F16" i="3"/>
  <c r="G16" i="3"/>
  <c r="H16" i="3"/>
  <c r="I16" i="3"/>
  <c r="J16" i="3"/>
  <c r="F20" i="3"/>
  <c r="G20" i="3"/>
  <c r="H20" i="3"/>
  <c r="I20" i="3"/>
  <c r="J20" i="3"/>
  <c r="F22" i="3"/>
  <c r="G22" i="3"/>
  <c r="H22" i="3"/>
  <c r="H19" i="3" s="1"/>
  <c r="I22" i="3"/>
  <c r="J22" i="3"/>
  <c r="E126" i="3"/>
  <c r="F126" i="3"/>
  <c r="G126" i="3"/>
  <c r="I126" i="3"/>
  <c r="J126" i="3"/>
  <c r="E123" i="3"/>
  <c r="F123" i="3"/>
  <c r="G123" i="3"/>
  <c r="H123" i="3"/>
  <c r="I123" i="3"/>
  <c r="J123" i="3"/>
  <c r="E121" i="3"/>
  <c r="F121" i="3"/>
  <c r="G121" i="3"/>
  <c r="H121" i="3"/>
  <c r="I121" i="3"/>
  <c r="J121" i="3"/>
  <c r="D217" i="3"/>
  <c r="E217" i="3"/>
  <c r="E216" i="3" s="1"/>
  <c r="E215" i="3" s="1"/>
  <c r="E214" i="3" s="1"/>
  <c r="E213" i="3" s="1"/>
  <c r="F217" i="3"/>
  <c r="F216" i="3" s="1"/>
  <c r="F215" i="3" s="1"/>
  <c r="F214" i="3" s="1"/>
  <c r="F213" i="3" s="1"/>
  <c r="G217" i="3"/>
  <c r="G216" i="3" s="1"/>
  <c r="G215" i="3" s="1"/>
  <c r="G214" i="3" s="1"/>
  <c r="G213" i="3" s="1"/>
  <c r="H217" i="3"/>
  <c r="H216" i="3" s="1"/>
  <c r="H215" i="3" s="1"/>
  <c r="H214" i="3" s="1"/>
  <c r="H213" i="3" s="1"/>
  <c r="I217" i="3"/>
  <c r="I216" i="3" s="1"/>
  <c r="I215" i="3" s="1"/>
  <c r="I214" i="3" s="1"/>
  <c r="I213" i="3" s="1"/>
  <c r="J217" i="3"/>
  <c r="J216" i="3" s="1"/>
  <c r="J215" i="3" s="1"/>
  <c r="J214" i="3" s="1"/>
  <c r="J213" i="3" s="1"/>
  <c r="E210" i="3"/>
  <c r="E209" i="3" s="1"/>
  <c r="E208" i="3" s="1"/>
  <c r="E207" i="3" s="1"/>
  <c r="F210" i="3"/>
  <c r="F209" i="3" s="1"/>
  <c r="F208" i="3" s="1"/>
  <c r="F207" i="3" s="1"/>
  <c r="G210" i="3"/>
  <c r="G209" i="3" s="1"/>
  <c r="G208" i="3" s="1"/>
  <c r="G207" i="3" s="1"/>
  <c r="H210" i="3"/>
  <c r="H209" i="3" s="1"/>
  <c r="H208" i="3" s="1"/>
  <c r="H207" i="3" s="1"/>
  <c r="I210" i="3"/>
  <c r="I209" i="3" s="1"/>
  <c r="I208" i="3" s="1"/>
  <c r="I207" i="3" s="1"/>
  <c r="J210" i="3"/>
  <c r="J209" i="3"/>
  <c r="J208" i="3" s="1"/>
  <c r="J207" i="3" s="1"/>
  <c r="E200" i="3"/>
  <c r="G200" i="3"/>
  <c r="G199" i="3" s="1"/>
  <c r="H200" i="3"/>
  <c r="H199" i="3" s="1"/>
  <c r="H164" i="3"/>
  <c r="H162" i="3"/>
  <c r="H161" i="3" s="1"/>
  <c r="I200" i="3"/>
  <c r="I199" i="3" s="1"/>
  <c r="J200" i="3"/>
  <c r="J199" i="3" s="1"/>
  <c r="D204" i="3"/>
  <c r="F204" i="3"/>
  <c r="G204" i="3"/>
  <c r="H204" i="3"/>
  <c r="I204" i="3"/>
  <c r="J204" i="3"/>
  <c r="D75" i="3"/>
  <c r="D74" i="3" s="1"/>
  <c r="E75" i="3"/>
  <c r="E74" i="3" s="1"/>
  <c r="E73" i="3" s="1"/>
  <c r="E72" i="3" s="1"/>
  <c r="E71" i="3" s="1"/>
  <c r="F75" i="3"/>
  <c r="F74" i="3" s="1"/>
  <c r="F73" i="3" s="1"/>
  <c r="F72" i="3" s="1"/>
  <c r="F71" i="3" s="1"/>
  <c r="G75" i="3"/>
  <c r="G74" i="3"/>
  <c r="G73" i="3" s="1"/>
  <c r="G72" i="3" s="1"/>
  <c r="G71" i="3" s="1"/>
  <c r="H75" i="3"/>
  <c r="H74" i="3" s="1"/>
  <c r="H73" i="3" s="1"/>
  <c r="H72" i="3" s="1"/>
  <c r="H71" i="3" s="1"/>
  <c r="I75" i="3"/>
  <c r="I74" i="3" s="1"/>
  <c r="I73" i="3" s="1"/>
  <c r="I72" i="3" s="1"/>
  <c r="I71" i="3" s="1"/>
  <c r="J75" i="3"/>
  <c r="J74" i="3" s="1"/>
  <c r="J73" i="3" s="1"/>
  <c r="J72" i="3" s="1"/>
  <c r="J71" i="3" s="1"/>
  <c r="D149" i="3"/>
  <c r="D148" i="3" s="1"/>
  <c r="E149" i="3"/>
  <c r="E148" i="3" s="1"/>
  <c r="F149" i="3"/>
  <c r="F148" i="3" s="1"/>
  <c r="G149" i="3"/>
  <c r="G148" i="3" s="1"/>
  <c r="H149" i="3"/>
  <c r="H148" i="3" s="1"/>
  <c r="I149" i="3"/>
  <c r="I148" i="3" s="1"/>
  <c r="J149" i="3"/>
  <c r="J148" i="3" s="1"/>
  <c r="D145" i="3"/>
  <c r="D140" i="3" s="1"/>
  <c r="E145" i="3"/>
  <c r="E140" i="3" s="1"/>
  <c r="E134" i="3" s="1"/>
  <c r="E133" i="3" s="1"/>
  <c r="E132" i="3" s="1"/>
  <c r="F145" i="3"/>
  <c r="G145" i="3"/>
  <c r="H145" i="3"/>
  <c r="I145" i="3"/>
  <c r="J145" i="3"/>
  <c r="D141" i="3"/>
  <c r="E141" i="3"/>
  <c r="F141" i="3"/>
  <c r="F140" i="3" s="1"/>
  <c r="G141" i="3"/>
  <c r="G140" i="3" s="1"/>
  <c r="H141" i="3"/>
  <c r="I141" i="3"/>
  <c r="I140" i="3"/>
  <c r="I134" i="3" s="1"/>
  <c r="I133" i="3" s="1"/>
  <c r="I132" i="3" s="1"/>
  <c r="J141" i="3"/>
  <c r="D94" i="3"/>
  <c r="D93" i="3" s="1"/>
  <c r="E94" i="3"/>
  <c r="E93" i="3" s="1"/>
  <c r="F94" i="3"/>
  <c r="F93" i="3" s="1"/>
  <c r="G94" i="3"/>
  <c r="G93" i="3" s="1"/>
  <c r="H94" i="3"/>
  <c r="H93" i="3" s="1"/>
  <c r="I94" i="3"/>
  <c r="I93" i="3" s="1"/>
  <c r="J94" i="3"/>
  <c r="J93" i="3" s="1"/>
  <c r="D89" i="3"/>
  <c r="E89" i="3"/>
  <c r="F89" i="3"/>
  <c r="I89" i="3"/>
  <c r="J89" i="3"/>
  <c r="D82" i="3"/>
  <c r="E82" i="3"/>
  <c r="F82" i="3"/>
  <c r="H82" i="3"/>
  <c r="I82" i="3"/>
  <c r="J82" i="3"/>
  <c r="D20" i="3"/>
  <c r="D56" i="3"/>
  <c r="E57" i="3"/>
  <c r="F56" i="3"/>
  <c r="G57" i="3"/>
  <c r="G56" i="3" s="1"/>
  <c r="H57" i="3"/>
  <c r="H56" i="3" s="1"/>
  <c r="I57" i="3"/>
  <c r="I56" i="3" s="1"/>
  <c r="J57" i="3"/>
  <c r="J56" i="3" s="1"/>
  <c r="E49" i="3"/>
  <c r="H49" i="3"/>
  <c r="I49" i="3"/>
  <c r="J49" i="3"/>
  <c r="D47" i="3"/>
  <c r="E47" i="3"/>
  <c r="F47" i="3"/>
  <c r="G47" i="3"/>
  <c r="H47" i="3"/>
  <c r="I47" i="3"/>
  <c r="J47" i="3"/>
  <c r="E38" i="3"/>
  <c r="I38" i="3"/>
  <c r="J38" i="3"/>
  <c r="D16" i="3"/>
  <c r="E9" i="3"/>
  <c r="I27" i="2"/>
  <c r="J29" i="3"/>
  <c r="I29" i="3"/>
  <c r="H29" i="3"/>
  <c r="G29" i="3"/>
  <c r="E29" i="3"/>
  <c r="D10" i="3"/>
  <c r="G27" i="2"/>
  <c r="G61" i="3"/>
  <c r="G60" i="3" s="1"/>
  <c r="G59" i="3" s="1"/>
  <c r="J61" i="3"/>
  <c r="J60" i="3" s="1"/>
  <c r="J59" i="3" s="1"/>
  <c r="I198" i="3"/>
  <c r="I197" i="3" s="1"/>
  <c r="I196" i="3" s="1"/>
  <c r="F61" i="3"/>
  <c r="F60" i="3" s="1"/>
  <c r="F59" i="3" s="1"/>
  <c r="K61" i="3"/>
  <c r="K60" i="3" s="1"/>
  <c r="K59" i="3" s="1"/>
  <c r="D19" i="3"/>
  <c r="F164" i="3"/>
  <c r="F162" i="3"/>
  <c r="F161" i="3" s="1"/>
  <c r="F113" i="3"/>
  <c r="F114" i="3"/>
  <c r="G164" i="3"/>
  <c r="G162" i="3"/>
  <c r="G161" i="3" s="1"/>
  <c r="F27" i="2" l="1"/>
  <c r="B28" i="2" s="1"/>
  <c r="J81" i="3"/>
  <c r="J80" i="3" s="1"/>
  <c r="J79" i="3" s="1"/>
  <c r="J78" i="3" s="1"/>
  <c r="I81" i="3"/>
  <c r="I80" i="3" s="1"/>
  <c r="I79" i="3" s="1"/>
  <c r="I78" i="3" s="1"/>
  <c r="E81" i="3"/>
  <c r="E80" i="3" s="1"/>
  <c r="E79" i="3" s="1"/>
  <c r="E78" i="3" s="1"/>
  <c r="G9" i="3"/>
  <c r="D139" i="3"/>
  <c r="D134" i="3"/>
  <c r="D133" i="3" s="1"/>
  <c r="F139" i="3"/>
  <c r="F138" i="3" s="1"/>
  <c r="F134" i="3"/>
  <c r="F133" i="3" s="1"/>
  <c r="F132" i="3" s="1"/>
  <c r="F19" i="3"/>
  <c r="H9" i="3"/>
  <c r="H8" i="3" s="1"/>
  <c r="H6" i="3" s="1"/>
  <c r="J19" i="3"/>
  <c r="F198" i="3"/>
  <c r="G27" i="3"/>
  <c r="G25" i="3" s="1"/>
  <c r="G81" i="3"/>
  <c r="G80" i="3" s="1"/>
  <c r="G79" i="3" s="1"/>
  <c r="G78" i="3" s="1"/>
  <c r="C204" i="3"/>
  <c r="G120" i="3"/>
  <c r="G119" i="3" s="1"/>
  <c r="G118" i="3" s="1"/>
  <c r="G116" i="3" s="1"/>
  <c r="G115" i="3" s="1"/>
  <c r="G114" i="3" s="1"/>
  <c r="I120" i="3"/>
  <c r="I119" i="3" s="1"/>
  <c r="I118" i="3" s="1"/>
  <c r="I116" i="3" s="1"/>
  <c r="I113" i="3" s="1"/>
  <c r="E120" i="3"/>
  <c r="E119" i="3" s="1"/>
  <c r="K25" i="3"/>
  <c r="C47" i="3"/>
  <c r="G19" i="3"/>
  <c r="G8" i="3" s="1"/>
  <c r="I9" i="3"/>
  <c r="J28" i="3"/>
  <c r="J27" i="3" s="1"/>
  <c r="J26" i="3" s="1"/>
  <c r="I19" i="3"/>
  <c r="J9" i="3"/>
  <c r="F9" i="3"/>
  <c r="E28" i="3"/>
  <c r="C20" i="3"/>
  <c r="E198" i="3"/>
  <c r="C149" i="3"/>
  <c r="C148" i="3" s="1"/>
  <c r="C200" i="3"/>
  <c r="K163" i="3"/>
  <c r="F22" i="4"/>
  <c r="F197" i="3"/>
  <c r="F196" i="3" s="1"/>
  <c r="F195" i="3" s="1"/>
  <c r="F28" i="3"/>
  <c r="F27" i="3" s="1"/>
  <c r="H28" i="3"/>
  <c r="H27" i="3" s="1"/>
  <c r="H26" i="3" s="1"/>
  <c r="I61" i="3"/>
  <c r="I60" i="3" s="1"/>
  <c r="I59" i="3" s="1"/>
  <c r="C210" i="3"/>
  <c r="I28" i="3"/>
  <c r="I27" i="3" s="1"/>
  <c r="C49" i="3"/>
  <c r="H81" i="3"/>
  <c r="H80" i="3" s="1"/>
  <c r="H79" i="3" s="1"/>
  <c r="H78" i="3" s="1"/>
  <c r="D81" i="3"/>
  <c r="D80" i="3" s="1"/>
  <c r="J120" i="3"/>
  <c r="J119" i="3" s="1"/>
  <c r="J118" i="3" s="1"/>
  <c r="J116" i="3" s="1"/>
  <c r="J115" i="3" s="1"/>
  <c r="J114" i="3" s="1"/>
  <c r="H120" i="3"/>
  <c r="H119" i="3" s="1"/>
  <c r="H118" i="3" s="1"/>
  <c r="H114" i="3" s="1"/>
  <c r="C14" i="3"/>
  <c r="H61" i="3"/>
  <c r="H60" i="3" s="1"/>
  <c r="H59" i="3" s="1"/>
  <c r="I139" i="3"/>
  <c r="I138" i="3" s="1"/>
  <c r="E139" i="3"/>
  <c r="E138" i="3" s="1"/>
  <c r="C16" i="3"/>
  <c r="J140" i="3"/>
  <c r="C217" i="3"/>
  <c r="D113" i="3"/>
  <c r="D9" i="3"/>
  <c r="D8" i="3" s="1"/>
  <c r="H140" i="3"/>
  <c r="H139" i="3" s="1"/>
  <c r="H138" i="3" s="1"/>
  <c r="J198" i="3"/>
  <c r="J197" i="3" s="1"/>
  <c r="J196" i="3" s="1"/>
  <c r="J195" i="3" s="1"/>
  <c r="J166" i="3" s="1"/>
  <c r="J164" i="3" s="1"/>
  <c r="J163" i="3" s="1"/>
  <c r="J162" i="3" s="1"/>
  <c r="J161" i="3" s="1"/>
  <c r="H198" i="3"/>
  <c r="H197" i="3" s="1"/>
  <c r="H196" i="3" s="1"/>
  <c r="C126" i="3"/>
  <c r="D197" i="3"/>
  <c r="D120" i="3"/>
  <c r="D119" i="3" s="1"/>
  <c r="D118" i="3" s="1"/>
  <c r="C123" i="3"/>
  <c r="C29" i="3"/>
  <c r="C62" i="3"/>
  <c r="C57" i="3"/>
  <c r="C38" i="3"/>
  <c r="C33" i="3"/>
  <c r="C82" i="3"/>
  <c r="C89" i="3"/>
  <c r="C140" i="3"/>
  <c r="C139" i="3" s="1"/>
  <c r="C138" i="3" s="1"/>
  <c r="C121" i="3"/>
  <c r="C22" i="3"/>
  <c r="E19" i="3"/>
  <c r="C10" i="3"/>
  <c r="D208" i="3"/>
  <c r="D207" i="3" s="1"/>
  <c r="C209" i="3"/>
  <c r="D60" i="3"/>
  <c r="C74" i="3"/>
  <c r="D73" i="3"/>
  <c r="D114" i="3"/>
  <c r="C93" i="3"/>
  <c r="I195" i="3"/>
  <c r="I166" i="3" s="1"/>
  <c r="I164" i="3" s="1"/>
  <c r="I163" i="3" s="1"/>
  <c r="I162" i="3" s="1"/>
  <c r="D138" i="3"/>
  <c r="G139" i="3"/>
  <c r="G138" i="3" s="1"/>
  <c r="F81" i="3"/>
  <c r="F80" i="3" s="1"/>
  <c r="F79" i="3" s="1"/>
  <c r="F78" i="3" s="1"/>
  <c r="C94" i="3"/>
  <c r="E56" i="3"/>
  <c r="G198" i="3"/>
  <c r="G197" i="3" s="1"/>
  <c r="G196" i="3" s="1"/>
  <c r="G195" i="3" s="1"/>
  <c r="F120" i="3"/>
  <c r="F119" i="3" s="1"/>
  <c r="F118" i="3" s="1"/>
  <c r="F110" i="3" s="1"/>
  <c r="H195" i="3"/>
  <c r="C64" i="3"/>
  <c r="D216" i="3"/>
  <c r="C75" i="3"/>
  <c r="G113" i="3" l="1"/>
  <c r="J113" i="3"/>
  <c r="I115" i="3"/>
  <c r="I114" i="3" s="1"/>
  <c r="F8" i="3"/>
  <c r="J8" i="3"/>
  <c r="C19" i="3"/>
  <c r="J25" i="3"/>
  <c r="J139" i="3"/>
  <c r="J138" i="3" s="1"/>
  <c r="J134" i="3"/>
  <c r="J133" i="3" s="1"/>
  <c r="J132" i="3" s="1"/>
  <c r="I8" i="3"/>
  <c r="I6" i="3" s="1"/>
  <c r="C133" i="3"/>
  <c r="D132" i="3"/>
  <c r="C132" i="3" s="1"/>
  <c r="E197" i="3"/>
  <c r="E196" i="3" s="1"/>
  <c r="E195" i="3" s="1"/>
  <c r="C198" i="3"/>
  <c r="E8" i="3"/>
  <c r="E27" i="3"/>
  <c r="E26" i="3" s="1"/>
  <c r="G110" i="3"/>
  <c r="I7" i="3"/>
  <c r="G6" i="3"/>
  <c r="G7" i="3"/>
  <c r="H7" i="3"/>
  <c r="F26" i="3"/>
  <c r="F25" i="3"/>
  <c r="H113" i="3"/>
  <c r="H110" i="3" s="1"/>
  <c r="C166" i="3"/>
  <c r="H25" i="3"/>
  <c r="G26" i="3"/>
  <c r="C61" i="3"/>
  <c r="C9" i="3"/>
  <c r="C120" i="3"/>
  <c r="I161" i="3"/>
  <c r="E164" i="3"/>
  <c r="D163" i="3"/>
  <c r="K162" i="3"/>
  <c r="D27" i="3"/>
  <c r="C28" i="3"/>
  <c r="I26" i="3"/>
  <c r="I25" i="3"/>
  <c r="C73" i="3"/>
  <c r="D72" i="3"/>
  <c r="D59" i="3"/>
  <c r="C59" i="3" s="1"/>
  <c r="C60" i="3"/>
  <c r="C119" i="3"/>
  <c r="E118" i="3"/>
  <c r="C80" i="3"/>
  <c r="D79" i="3"/>
  <c r="D78" i="3" s="1"/>
  <c r="C208" i="3"/>
  <c r="C207" i="3" s="1"/>
  <c r="J7" i="3"/>
  <c r="J6" i="3"/>
  <c r="D7" i="3"/>
  <c r="D6" i="3"/>
  <c r="C216" i="3"/>
  <c r="D215" i="3"/>
  <c r="C56" i="3"/>
  <c r="C81" i="3"/>
  <c r="D196" i="3"/>
  <c r="C196" i="3" l="1"/>
  <c r="C197" i="3"/>
  <c r="F7" i="3"/>
  <c r="F6" i="3"/>
  <c r="C8" i="3"/>
  <c r="E25" i="3"/>
  <c r="G220" i="3"/>
  <c r="H220" i="3"/>
  <c r="E162" i="3"/>
  <c r="E161" i="3" s="1"/>
  <c r="C164" i="3"/>
  <c r="D26" i="3"/>
  <c r="D25" i="3" s="1"/>
  <c r="C27" i="3"/>
  <c r="I220" i="3"/>
  <c r="F220" i="3"/>
  <c r="K161" i="3"/>
  <c r="C79" i="3"/>
  <c r="C78" i="3" s="1"/>
  <c r="E6" i="3"/>
  <c r="C6" i="3" s="1"/>
  <c r="E7" i="3"/>
  <c r="D71" i="3"/>
  <c r="C71" i="3" s="1"/>
  <c r="C72" i="3"/>
  <c r="D195" i="3"/>
  <c r="D162" i="3" s="1"/>
  <c r="C195" i="3"/>
  <c r="C215" i="3"/>
  <c r="D214" i="3"/>
  <c r="E116" i="3"/>
  <c r="C118" i="3"/>
  <c r="C110" i="3" s="1"/>
  <c r="J220" i="3"/>
  <c r="C7" i="3" l="1"/>
  <c r="K110" i="3"/>
  <c r="K220" i="3" s="1"/>
  <c r="C162" i="3"/>
  <c r="C161" i="3" s="1"/>
  <c r="C163" i="3"/>
  <c r="E115" i="3"/>
  <c r="C116" i="3"/>
  <c r="E113" i="3"/>
  <c r="E110" i="3" s="1"/>
  <c r="E220" i="3" s="1"/>
  <c r="D213" i="3"/>
  <c r="C213" i="3" s="1"/>
  <c r="C214" i="3"/>
  <c r="D161" i="3"/>
  <c r="C25" i="3"/>
  <c r="C26" i="3"/>
  <c r="D220" i="3" l="1"/>
  <c r="C113" i="3"/>
  <c r="C220" i="3" s="1"/>
  <c r="E114" i="3"/>
  <c r="C114" i="3" s="1"/>
  <c r="C115" i="3"/>
</calcChain>
</file>

<file path=xl/sharedStrings.xml><?xml version="1.0" encoding="utf-8"?>
<sst xmlns="http://schemas.openxmlformats.org/spreadsheetml/2006/main" count="203" uniqueCount="115">
  <si>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</si>
  <si>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</si>
  <si>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</si>
  <si>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</si>
  <si>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</si>
  <si>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</si>
  <si>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</si>
  <si>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</si>
  <si>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</si>
  <si>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</si>
  <si>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</si>
  <si>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</si>
  <si>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</si>
  <si>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</si>
  <si>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</si>
  <si>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</si>
  <si>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</si>
  <si>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</si>
  <si>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</si>
  <si>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</si>
  <si>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</si>
  <si>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</si>
  <si>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</si>
  <si>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</si>
  <si>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</si>
  <si>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</si>
  <si>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</si>
  <si>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</si>
  <si>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</si>
  <si>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</si>
  <si>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</si>
  <si>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</si>
  <si>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</si>
  <si>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</si>
  <si>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</si>
  <si>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</si>
  <si>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</si>
  <si>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</si>
  <si>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</si>
  <si>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</si>
  <si>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</si>
  <si>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</si>
  <si>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</si>
  <si>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</si>
  <si>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</si>
  <si>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Doprinosi za obvezno zdr.osiguranje</t>
  </si>
  <si>
    <t>Doprinosi za obv.osig.u slučaju nezaposlenosti</t>
  </si>
  <si>
    <t>Službena putovanja</t>
  </si>
  <si>
    <t>Naknade za prijevoz, rad na terenu</t>
  </si>
  <si>
    <t>Materijal i sirovine</t>
  </si>
  <si>
    <t>Mater.i dijelovi za tekuće i invest.održ.</t>
  </si>
  <si>
    <t>Usluge tekućeg i invest.održavanja</t>
  </si>
  <si>
    <t>Naknade osobama izvan radnog odnosa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</si>
  <si>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</si>
  <si>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</si>
  <si>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</si>
  <si>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</si>
  <si>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</si>
  <si>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</si>
  <si>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</si>
  <si>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</si>
  <si>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</si>
  <si>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</si>
  <si>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</si>
  <si>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</si>
  <si>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</si>
  <si>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</si>
  <si>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</si>
  <si>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</si>
  <si>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</si>
  <si>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</si>
  <si>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Program 1001  Minimalni standard u osnovnom školstvu - materijalni i financijski rashodi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</si>
  <si>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</si>
  <si>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</si>
  <si>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</si>
  <si>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</si>
  <si>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</si>
  <si>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</si>
  <si>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</si>
  <si>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</si>
  <si>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</si>
  <si>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</si>
  <si>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</si>
  <si>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</si>
  <si>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</si>
  <si>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</si>
  <si>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2019.</t>
  </si>
  <si>
    <t xml:space="preserve">PRIHOD OD NEFINANCIJSKE </t>
  </si>
  <si>
    <t>671 ZŽ Shema</t>
  </si>
  <si>
    <t>6711 MIN. ST.</t>
  </si>
  <si>
    <t>671 OSTALO</t>
  </si>
  <si>
    <t>Ukupno prihodi i primici za 2020.</t>
  </si>
  <si>
    <t>naknade građanima i kućanstvima</t>
  </si>
  <si>
    <t>naknade građanima i kuć. U naravi</t>
  </si>
  <si>
    <t>Tekući projekt T100044 financ. nabave udžbe. u oš</t>
  </si>
  <si>
    <t>671 UDŽBENICI</t>
  </si>
  <si>
    <t>922 VIŠAK</t>
  </si>
  <si>
    <t>Program 1001  Pojačani standard u školstvu</t>
  </si>
  <si>
    <t>Projekcija plana
za 2020.</t>
  </si>
  <si>
    <t>Projekcija plana 
za 2021.</t>
  </si>
  <si>
    <t>Tekući projekt T100029 Prsten potpore - pomoćnici u nastavi i stručni komunikacijski posrednici za učenike s teškoćama u razvoju</t>
  </si>
  <si>
    <t>Plaće (bruto)</t>
  </si>
  <si>
    <t>Tekući projekt T100015 Učeničke zadruge</t>
  </si>
  <si>
    <t>Plan 
za 2020.</t>
  </si>
  <si>
    <t>Projekcija plana
za 2021.</t>
  </si>
  <si>
    <t>Projekcija plana 
za 2022.</t>
  </si>
  <si>
    <t>REBALANS FINANCIJS. PLANA ZA 2020. G.</t>
  </si>
  <si>
    <t>UDŽBENICI</t>
  </si>
  <si>
    <t>Tekući projekt T100011 Školska shema</t>
  </si>
  <si>
    <t>Naknade građanima i kučanstvima</t>
  </si>
  <si>
    <t>POSLOVNI OBJEKTI</t>
  </si>
  <si>
    <t xml:space="preserve"> REBALANS  FINANCIJSKKOG  PLANA OŠ  PUŠĆA   ZA  2020. </t>
  </si>
  <si>
    <t>rashodi za zaposlene</t>
  </si>
  <si>
    <t>VIŠAK 2019</t>
  </si>
  <si>
    <t>VIŠAK
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</si>
</sst>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6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4" fillId="26" borderId="15" xfId="0" applyNumberFormat="1" applyFont="1" applyFill="1" applyBorder="1" applyAlignment="1" applyProtection="1">
      <alignment horizontal="left"/>
    </xf>
    <xf numFmtId="0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27" borderId="0" xfId="0" applyNumberFormat="1" applyFont="1" applyFill="1" applyBorder="1" applyAlignment="1" applyProtection="1"/>
    <xf numFmtId="3" fontId="22" fillId="22" borderId="15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 wrapText="1"/>
    </xf>
    <xf numFmtId="0" fontId="22" fillId="26" borderId="38" xfId="0" applyNumberFormat="1" applyFont="1" applyFill="1" applyBorder="1" applyAlignment="1" applyProtection="1">
      <alignment horizontal="center" wrapText="1"/>
    </xf>
    <xf numFmtId="0" fontId="21" fillId="22" borderId="15" xfId="0" applyNumberFormat="1" applyFont="1" applyFill="1" applyBorder="1" applyAlignment="1" applyProtection="1">
      <alignment wrapText="1"/>
    </xf>
    <xf numFmtId="0" fontId="22" fillId="26" borderId="32" xfId="0" applyNumberFormat="1" applyFont="1" applyFill="1" applyBorder="1" applyAlignment="1" applyProtection="1">
      <alignment horizontal="center"/>
    </xf>
    <xf numFmtId="3" fontId="22" fillId="26" borderId="38" xfId="0" applyNumberFormat="1" applyFont="1" applyFill="1" applyBorder="1" applyAlignment="1" applyProtection="1">
      <alignment horizontal="left"/>
    </xf>
    <xf numFmtId="3" fontId="22" fillId="20" borderId="15" xfId="0" applyNumberFormat="1" applyFont="1" applyFill="1" applyBorder="1" applyAlignment="1" applyProtection="1">
      <alignment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0" fontId="37" fillId="24" borderId="32" xfId="0" applyNumberFormat="1" applyFont="1" applyFill="1" applyBorder="1" applyAlignment="1" applyProtection="1">
      <alignment horizontal="center" wrapText="1"/>
    </xf>
    <xf numFmtId="0" fontId="37" fillId="24" borderId="38" xfId="0" applyNumberFormat="1" applyFont="1" applyFill="1" applyBorder="1" applyAlignment="1" applyProtection="1">
      <alignment horizontal="center" wrapText="1"/>
    </xf>
    <xf numFmtId="0" fontId="24" fillId="24" borderId="31" xfId="0" applyNumberFormat="1" applyFont="1" applyFill="1" applyBorder="1" applyAlignment="1" applyProtection="1">
      <alignment wrapText="1"/>
    </xf>
    <xf numFmtId="0" fontId="38" fillId="24" borderId="38" xfId="0" applyNumberFormat="1" applyFont="1" applyFill="1" applyBorder="1" applyAlignment="1" applyProtection="1">
      <alignment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4343" name="Line 2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 macro="" textlink="">
      <xdr:nvSpPr>
        <xdr:cNvPr id="4345" name="Line 2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K24" sqref="K24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 x14ac:dyDescent="0.2">
      <c r="A1" s="226"/>
      <c r="B1" s="226"/>
      <c r="C1" s="226"/>
      <c r="D1" s="226"/>
      <c r="E1" s="226"/>
      <c r="F1" s="226"/>
      <c r="G1" s="226"/>
      <c r="H1" s="226"/>
    </row>
    <row r="2" spans="1:8" s="70" customFormat="1" ht="26.25" customHeight="1" x14ac:dyDescent="0.2">
      <c r="A2" s="226"/>
      <c r="B2" s="226"/>
      <c r="C2" s="226"/>
      <c r="D2" s="226"/>
      <c r="E2" s="226"/>
      <c r="F2" s="226"/>
      <c r="G2" s="227"/>
      <c r="H2" s="227"/>
    </row>
    <row r="3" spans="1:8" ht="25.5" customHeight="1" x14ac:dyDescent="0.2">
      <c r="A3" s="226"/>
      <c r="B3" s="226"/>
      <c r="C3" s="226"/>
      <c r="D3" s="226"/>
      <c r="E3" s="226"/>
      <c r="F3" s="226"/>
      <c r="G3" s="226"/>
      <c r="H3" s="228"/>
    </row>
    <row r="4" spans="1:8" ht="9" hidden="1" customHeight="1" x14ac:dyDescent="0.25">
      <c r="A4" s="71"/>
      <c r="B4" s="72"/>
      <c r="C4" s="72"/>
      <c r="D4" s="72"/>
      <c r="E4" s="72"/>
    </row>
    <row r="5" spans="1:8" s="65" customFormat="1" ht="26.25" customHeight="1" x14ac:dyDescent="0.25">
      <c r="A5" s="73"/>
      <c r="B5" s="74"/>
      <c r="C5" s="74"/>
      <c r="D5" s="75"/>
      <c r="E5" s="76"/>
      <c r="F5" s="111"/>
      <c r="G5" s="111"/>
      <c r="H5" s="77"/>
    </row>
    <row r="6" spans="1:8" ht="15.75" x14ac:dyDescent="0.25">
      <c r="A6" s="232"/>
      <c r="B6" s="222"/>
      <c r="C6" s="222"/>
      <c r="D6" s="222"/>
      <c r="E6" s="233"/>
      <c r="F6" s="108"/>
      <c r="G6" s="108"/>
      <c r="H6" s="108"/>
    </row>
    <row r="7" spans="1:8" ht="15.75" x14ac:dyDescent="0.25">
      <c r="A7" s="223"/>
      <c r="B7" s="224"/>
      <c r="C7" s="224"/>
      <c r="D7" s="224"/>
      <c r="E7" s="225"/>
      <c r="F7" s="78"/>
      <c r="G7" s="78"/>
      <c r="H7" s="78"/>
    </row>
    <row r="8" spans="1:8" ht="15.75" x14ac:dyDescent="0.25">
      <c r="A8" s="229"/>
      <c r="B8" s="225"/>
      <c r="C8" s="225"/>
      <c r="D8" s="225"/>
      <c r="E8" s="225"/>
      <c r="F8" s="78"/>
      <c r="G8" s="78"/>
      <c r="H8" s="78"/>
    </row>
    <row r="9" spans="1:8" ht="15.75" x14ac:dyDescent="0.25">
      <c r="A9" s="109"/>
      <c r="B9" s="110"/>
      <c r="C9" s="110"/>
      <c r="D9" s="110"/>
      <c r="E9" s="110"/>
      <c r="F9" s="107"/>
      <c r="G9" s="107"/>
      <c r="H9" s="107"/>
    </row>
    <row r="10" spans="1:8" ht="15.75" x14ac:dyDescent="0.25">
      <c r="A10" s="230"/>
      <c r="B10" s="224"/>
      <c r="C10" s="224"/>
      <c r="D10" s="224"/>
      <c r="E10" s="231"/>
      <c r="F10" s="79"/>
      <c r="G10" s="79"/>
      <c r="H10" s="79"/>
    </row>
    <row r="11" spans="1:8" ht="15.75" x14ac:dyDescent="0.25">
      <c r="A11" s="229"/>
      <c r="B11" s="225"/>
      <c r="C11" s="225"/>
      <c r="D11" s="225"/>
      <c r="E11" s="225"/>
      <c r="F11" s="79"/>
      <c r="G11" s="79"/>
      <c r="H11" s="79"/>
    </row>
    <row r="12" spans="1:8" ht="15.75" x14ac:dyDescent="0.25">
      <c r="A12" s="221"/>
      <c r="B12" s="222"/>
      <c r="C12" s="222"/>
      <c r="D12" s="222"/>
      <c r="E12" s="222"/>
      <c r="F12" s="108"/>
      <c r="G12" s="108"/>
      <c r="H12" s="108"/>
    </row>
    <row r="13" spans="1:8" ht="18" x14ac:dyDescent="0.2">
      <c r="A13" s="226"/>
      <c r="B13" s="234"/>
      <c r="C13" s="234"/>
      <c r="D13" s="234"/>
      <c r="E13" s="234"/>
      <c r="F13" s="228"/>
      <c r="G13" s="228"/>
      <c r="H13" s="228"/>
    </row>
    <row r="14" spans="1:8" ht="15.75" x14ac:dyDescent="0.25">
      <c r="A14" s="73"/>
      <c r="B14" s="74"/>
      <c r="C14" s="74"/>
      <c r="D14" s="75"/>
      <c r="E14" s="76"/>
      <c r="F14" s="111"/>
      <c r="G14" s="111"/>
      <c r="H14" s="77"/>
    </row>
    <row r="15" spans="1:8" ht="15.75" x14ac:dyDescent="0.25">
      <c r="A15" s="235"/>
      <c r="B15" s="236"/>
      <c r="C15" s="236"/>
      <c r="D15" s="236"/>
      <c r="E15" s="237"/>
      <c r="F15" s="81"/>
      <c r="G15" s="81"/>
      <c r="H15" s="79"/>
    </row>
    <row r="16" spans="1:8" ht="18" x14ac:dyDescent="0.2">
      <c r="A16" s="238"/>
      <c r="B16" s="234"/>
      <c r="C16" s="234"/>
      <c r="D16" s="234"/>
      <c r="E16" s="234"/>
      <c r="F16" s="228"/>
      <c r="G16" s="228"/>
      <c r="H16" s="228"/>
    </row>
    <row r="17" spans="1:8" ht="15.75" x14ac:dyDescent="0.25">
      <c r="A17" s="73"/>
      <c r="B17" s="74"/>
      <c r="C17" s="74"/>
      <c r="D17" s="75"/>
      <c r="E17" s="76"/>
      <c r="F17" s="111"/>
      <c r="G17" s="111"/>
      <c r="H17" s="77"/>
    </row>
    <row r="18" spans="1:8" ht="15.75" x14ac:dyDescent="0.25">
      <c r="A18" s="223"/>
      <c r="B18" s="224"/>
      <c r="C18" s="224"/>
      <c r="D18" s="224"/>
      <c r="E18" s="224"/>
      <c r="F18" s="78"/>
      <c r="G18" s="78"/>
      <c r="H18" s="78"/>
    </row>
    <row r="19" spans="1:8" ht="15.75" x14ac:dyDescent="0.25">
      <c r="A19" s="223"/>
      <c r="B19" s="224"/>
      <c r="C19" s="224"/>
      <c r="D19" s="224"/>
      <c r="E19" s="224"/>
      <c r="F19" s="78"/>
      <c r="G19" s="78"/>
      <c r="H19" s="78"/>
    </row>
    <row r="20" spans="1:8" ht="15.75" x14ac:dyDescent="0.25">
      <c r="A20" s="230"/>
      <c r="B20" s="224"/>
      <c r="C20" s="224"/>
      <c r="D20" s="224"/>
      <c r="E20" s="224"/>
      <c r="F20" s="78"/>
      <c r="G20" s="78"/>
      <c r="H20" s="78"/>
    </row>
    <row r="21" spans="1:8" ht="18" x14ac:dyDescent="0.25">
      <c r="A21" s="82"/>
      <c r="B21" s="83"/>
      <c r="C21" s="80"/>
      <c r="D21" s="84"/>
      <c r="E21" s="83"/>
      <c r="F21" s="85"/>
      <c r="G21" s="85"/>
      <c r="H21" s="85"/>
    </row>
    <row r="22" spans="1:8" ht="15.75" x14ac:dyDescent="0.25">
      <c r="A22" s="230"/>
      <c r="B22" s="224"/>
      <c r="C22" s="224"/>
      <c r="D22" s="224"/>
      <c r="E22" s="224"/>
      <c r="F22" s="78"/>
      <c r="G22" s="78"/>
      <c r="H22" s="78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workbookViewId="0">
      <selection activeCell="F8" sqref="F8"/>
    </sheetView>
  </sheetViews>
  <sheetFormatPr defaultRowHeight="12.75" x14ac:dyDescent="0.2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 x14ac:dyDescent="0.2">
      <c r="A1" s="226" t="s">
        <v>111</v>
      </c>
      <c r="B1" s="226"/>
      <c r="C1" s="226"/>
      <c r="D1" s="226"/>
      <c r="E1" s="226"/>
      <c r="F1" s="226"/>
      <c r="G1" s="226"/>
      <c r="H1" s="226"/>
      <c r="I1" s="189"/>
    </row>
    <row r="2" spans="1:9" ht="18" x14ac:dyDescent="0.2">
      <c r="A2" s="226" t="s">
        <v>41</v>
      </c>
      <c r="B2" s="226"/>
      <c r="C2" s="226"/>
      <c r="D2" s="226"/>
      <c r="E2" s="226"/>
      <c r="F2" s="226"/>
      <c r="G2" s="227"/>
      <c r="H2" s="227"/>
      <c r="I2" s="70"/>
    </row>
    <row r="3" spans="1:9" ht="18" x14ac:dyDescent="0.2">
      <c r="A3" s="226"/>
      <c r="B3" s="226"/>
      <c r="C3" s="226"/>
      <c r="D3" s="226"/>
      <c r="E3" s="226"/>
      <c r="F3" s="226"/>
      <c r="G3" s="226"/>
      <c r="H3" s="228"/>
      <c r="I3" s="189"/>
    </row>
    <row r="4" spans="1:9" ht="18" x14ac:dyDescent="0.25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 x14ac:dyDescent="0.25">
      <c r="A5" s="73"/>
      <c r="B5" s="74"/>
      <c r="C5" s="74"/>
      <c r="D5" s="75"/>
      <c r="E5" s="76"/>
      <c r="F5" s="111" t="s">
        <v>103</v>
      </c>
      <c r="G5" s="111" t="s">
        <v>104</v>
      </c>
      <c r="H5" s="77" t="s">
        <v>105</v>
      </c>
      <c r="I5" s="65"/>
    </row>
    <row r="6" spans="1:9" ht="15.75" x14ac:dyDescent="0.25">
      <c r="A6" s="232" t="s">
        <v>42</v>
      </c>
      <c r="B6" s="222"/>
      <c r="C6" s="222"/>
      <c r="D6" s="222"/>
      <c r="E6" s="233"/>
      <c r="F6" s="108">
        <f>F7+F8</f>
        <v>14325736</v>
      </c>
      <c r="G6" s="108"/>
      <c r="H6" s="108"/>
      <c r="I6" s="189"/>
    </row>
    <row r="7" spans="1:9" ht="15.75" x14ac:dyDescent="0.25">
      <c r="A7" s="223" t="s">
        <v>0</v>
      </c>
      <c r="B7" s="224"/>
      <c r="C7" s="224"/>
      <c r="D7" s="224"/>
      <c r="E7" s="225"/>
      <c r="F7" s="78">
        <v>14325736</v>
      </c>
      <c r="G7" s="78"/>
      <c r="H7" s="78"/>
      <c r="I7" s="189"/>
    </row>
    <row r="8" spans="1:9" ht="15.75" x14ac:dyDescent="0.25">
      <c r="A8" s="229" t="s">
        <v>1</v>
      </c>
      <c r="B8" s="225"/>
      <c r="C8" s="225"/>
      <c r="D8" s="225"/>
      <c r="E8" s="225"/>
      <c r="F8" s="78">
        <v>0</v>
      </c>
      <c r="G8" s="78"/>
      <c r="H8" s="78"/>
      <c r="I8" s="189"/>
    </row>
    <row r="9" spans="1:9" ht="15.75" x14ac:dyDescent="0.25">
      <c r="A9" s="109" t="s">
        <v>43</v>
      </c>
      <c r="B9" s="190"/>
      <c r="C9" s="190"/>
      <c r="D9" s="190"/>
      <c r="E9" s="190"/>
      <c r="F9" s="107">
        <f>F10+F11</f>
        <v>13837038</v>
      </c>
      <c r="G9" s="107"/>
      <c r="H9" s="107"/>
      <c r="I9" s="189"/>
    </row>
    <row r="10" spans="1:9" ht="15.75" x14ac:dyDescent="0.25">
      <c r="A10" s="230" t="s">
        <v>2</v>
      </c>
      <c r="B10" s="224"/>
      <c r="C10" s="224"/>
      <c r="D10" s="224"/>
      <c r="E10" s="231"/>
      <c r="F10" s="79">
        <v>8136618</v>
      </c>
      <c r="G10" s="79"/>
      <c r="H10" s="79"/>
      <c r="I10" s="189"/>
    </row>
    <row r="11" spans="1:9" ht="15.75" x14ac:dyDescent="0.25">
      <c r="A11" s="229" t="s">
        <v>3</v>
      </c>
      <c r="B11" s="225"/>
      <c r="C11" s="225"/>
      <c r="D11" s="225"/>
      <c r="E11" s="225"/>
      <c r="F11" s="79">
        <v>5700420</v>
      </c>
      <c r="G11" s="79"/>
      <c r="H11" s="79"/>
      <c r="I11" s="189"/>
    </row>
    <row r="12" spans="1:9" ht="15.75" x14ac:dyDescent="0.25">
      <c r="A12" s="221" t="s">
        <v>4</v>
      </c>
      <c r="B12" s="222"/>
      <c r="C12" s="222"/>
      <c r="D12" s="222"/>
      <c r="E12" s="222"/>
      <c r="F12" s="108">
        <f>F6-F9</f>
        <v>488698</v>
      </c>
      <c r="G12" s="108"/>
      <c r="H12" s="108"/>
      <c r="I12" s="189"/>
    </row>
    <row r="13" spans="1:9" ht="18" x14ac:dyDescent="0.2">
      <c r="A13" s="226"/>
      <c r="B13" s="234"/>
      <c r="C13" s="234"/>
      <c r="D13" s="234"/>
      <c r="E13" s="234"/>
      <c r="F13" s="228"/>
      <c r="G13" s="228"/>
      <c r="H13" s="228"/>
      <c r="I13" s="189"/>
    </row>
    <row r="14" spans="1:9" ht="26.25" x14ac:dyDescent="0.25">
      <c r="A14" s="73"/>
      <c r="B14" s="74"/>
      <c r="C14" s="74"/>
      <c r="D14" s="75"/>
      <c r="E14" s="76"/>
      <c r="F14" s="111" t="s">
        <v>113</v>
      </c>
      <c r="G14" s="111" t="s">
        <v>98</v>
      </c>
      <c r="H14" s="77" t="s">
        <v>99</v>
      </c>
      <c r="I14" s="189"/>
    </row>
    <row r="15" spans="1:9" ht="15.75" x14ac:dyDescent="0.25">
      <c r="A15" s="235" t="s">
        <v>5</v>
      </c>
      <c r="B15" s="236"/>
      <c r="C15" s="236"/>
      <c r="D15" s="236"/>
      <c r="E15" s="237"/>
      <c r="F15" s="81">
        <v>271250</v>
      </c>
      <c r="G15" s="81"/>
      <c r="H15" s="79"/>
      <c r="I15" s="189"/>
    </row>
    <row r="16" spans="1:9" ht="18" x14ac:dyDescent="0.2">
      <c r="A16" s="238"/>
      <c r="B16" s="234"/>
      <c r="C16" s="234"/>
      <c r="D16" s="234"/>
      <c r="E16" s="234"/>
      <c r="F16" s="228"/>
      <c r="G16" s="228"/>
      <c r="H16" s="228"/>
      <c r="I16" s="189"/>
    </row>
    <row r="17" spans="1:9" ht="26.25" x14ac:dyDescent="0.25">
      <c r="A17" s="73"/>
      <c r="B17" s="74"/>
      <c r="C17" s="74"/>
      <c r="D17" s="75"/>
      <c r="E17" s="76"/>
      <c r="F17" s="111" t="s">
        <v>114</v>
      </c>
      <c r="G17" s="111" t="s">
        <v>104</v>
      </c>
      <c r="H17" s="77" t="s">
        <v>105</v>
      </c>
      <c r="I17" s="189"/>
    </row>
    <row r="18" spans="1:9" ht="15.75" x14ac:dyDescent="0.25">
      <c r="A18" s="223" t="s">
        <v>6</v>
      </c>
      <c r="B18" s="224"/>
      <c r="C18" s="224"/>
      <c r="D18" s="224"/>
      <c r="E18" s="224"/>
      <c r="F18" s="78"/>
      <c r="G18" s="78"/>
      <c r="H18" s="78"/>
      <c r="I18" s="189"/>
    </row>
    <row r="19" spans="1:9" ht="15.75" x14ac:dyDescent="0.25">
      <c r="A19" s="223" t="s">
        <v>7</v>
      </c>
      <c r="B19" s="224"/>
      <c r="C19" s="224"/>
      <c r="D19" s="224"/>
      <c r="E19" s="224"/>
      <c r="F19" s="78"/>
      <c r="G19" s="78"/>
      <c r="H19" s="78"/>
      <c r="I19" s="189"/>
    </row>
    <row r="20" spans="1:9" ht="15.75" x14ac:dyDescent="0.25">
      <c r="A20" s="230" t="s">
        <v>8</v>
      </c>
      <c r="B20" s="224"/>
      <c r="C20" s="224"/>
      <c r="D20" s="224"/>
      <c r="E20" s="224"/>
      <c r="F20" s="78"/>
      <c r="G20" s="78"/>
      <c r="H20" s="78"/>
      <c r="I20" s="189"/>
    </row>
    <row r="21" spans="1:9" ht="18" x14ac:dyDescent="0.25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 x14ac:dyDescent="0.25">
      <c r="A22" s="230" t="s">
        <v>9</v>
      </c>
      <c r="B22" s="224"/>
      <c r="C22" s="224"/>
      <c r="D22" s="224"/>
      <c r="E22" s="224"/>
      <c r="F22" s="78">
        <f>SUM(F12,F15,F20)</f>
        <v>759948</v>
      </c>
      <c r="G22" s="78">
        <f>SUM(G12,G15,G20)</f>
        <v>0</v>
      </c>
      <c r="H22" s="78">
        <f>SUM(H12,H15,H20)</f>
        <v>0</v>
      </c>
      <c r="I22" s="189"/>
    </row>
    <row r="23" spans="1:9" x14ac:dyDescent="0.2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4"/>
  <sheetViews>
    <sheetView workbookViewId="0">
      <selection activeCell="F9" sqref="F9"/>
    </sheetView>
  </sheetViews>
  <sheetFormatPr defaultColWidth="11.42578125" defaultRowHeight="12.75" x14ac:dyDescent="0.2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 x14ac:dyDescent="0.2">
      <c r="A1" s="226" t="s">
        <v>10</v>
      </c>
      <c r="B1" s="226"/>
      <c r="C1" s="226"/>
      <c r="D1" s="226"/>
      <c r="E1" s="226"/>
      <c r="F1" s="226"/>
      <c r="G1" s="226"/>
      <c r="H1" s="226"/>
      <c r="I1" s="226"/>
    </row>
    <row r="2" spans="1:9" s="1" customFormat="1" ht="13.5" thickBot="1" x14ac:dyDescent="0.25">
      <c r="A2" s="16"/>
      <c r="I2" s="17" t="s">
        <v>11</v>
      </c>
    </row>
    <row r="3" spans="1:9" s="1" customFormat="1" ht="26.25" thickBot="1" x14ac:dyDescent="0.25">
      <c r="A3" s="91" t="s">
        <v>12</v>
      </c>
      <c r="B3" s="241">
        <v>2020</v>
      </c>
      <c r="C3" s="242"/>
      <c r="D3" s="243"/>
      <c r="E3" s="243"/>
      <c r="F3" s="243"/>
      <c r="G3" s="243"/>
      <c r="H3" s="243"/>
      <c r="I3" s="244"/>
    </row>
    <row r="4" spans="1:9" s="1" customFormat="1" ht="77.25" thickBot="1" x14ac:dyDescent="0.25">
      <c r="A4" s="92" t="s">
        <v>13</v>
      </c>
      <c r="B4" s="18" t="s">
        <v>57</v>
      </c>
      <c r="C4" s="95" t="s">
        <v>58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.5" customHeight="1" x14ac:dyDescent="0.2">
      <c r="A5" s="101"/>
      <c r="B5" s="102"/>
      <c r="C5" s="113"/>
      <c r="D5" s="114"/>
      <c r="E5" s="115"/>
      <c r="F5" s="116"/>
      <c r="G5" s="116"/>
      <c r="H5" s="117">
        <f>H6</f>
        <v>0</v>
      </c>
      <c r="I5" s="118"/>
    </row>
    <row r="6" spans="1:9" s="1" customFormat="1" hidden="1" x14ac:dyDescent="0.2">
      <c r="A6" s="21"/>
      <c r="B6" s="96"/>
      <c r="C6" s="119"/>
      <c r="D6" s="120"/>
      <c r="E6" s="121"/>
      <c r="F6" s="112"/>
      <c r="G6" s="112"/>
      <c r="H6" s="122"/>
      <c r="I6" s="123"/>
    </row>
    <row r="7" spans="1:9" s="1" customFormat="1" x14ac:dyDescent="0.2">
      <c r="A7" s="103">
        <v>636</v>
      </c>
      <c r="B7" s="104"/>
      <c r="C7" s="124">
        <f>C8</f>
        <v>7048000</v>
      </c>
      <c r="D7" s="125"/>
      <c r="E7" s="126"/>
      <c r="F7" s="127">
        <f>F8</f>
        <v>155000</v>
      </c>
      <c r="G7" s="127"/>
      <c r="H7" s="128"/>
      <c r="I7" s="129"/>
    </row>
    <row r="8" spans="1:9" s="1" customFormat="1" x14ac:dyDescent="0.2">
      <c r="A8" s="21">
        <v>6361</v>
      </c>
      <c r="B8" s="96"/>
      <c r="C8" s="119">
        <v>7048000</v>
      </c>
      <c r="D8" s="120"/>
      <c r="E8" s="121"/>
      <c r="F8" s="112">
        <v>155000</v>
      </c>
      <c r="G8" s="112"/>
      <c r="H8" s="122"/>
      <c r="I8" s="123"/>
    </row>
    <row r="9" spans="1:9" s="1" customFormat="1" x14ac:dyDescent="0.2">
      <c r="A9" s="103">
        <v>638</v>
      </c>
      <c r="B9" s="104"/>
      <c r="C9" s="124"/>
      <c r="D9" s="125"/>
      <c r="E9" s="126"/>
      <c r="F9" s="127">
        <f>F10</f>
        <v>577000</v>
      </c>
      <c r="G9" s="127"/>
      <c r="H9" s="128"/>
      <c r="I9" s="129"/>
    </row>
    <row r="10" spans="1:9" s="1" customFormat="1" x14ac:dyDescent="0.2">
      <c r="A10" s="21">
        <v>6381</v>
      </c>
      <c r="B10" s="96"/>
      <c r="C10" s="119"/>
      <c r="D10" s="120"/>
      <c r="E10" s="121"/>
      <c r="F10" s="112">
        <v>577000</v>
      </c>
      <c r="G10" s="112"/>
      <c r="H10" s="122"/>
      <c r="I10" s="123"/>
    </row>
    <row r="11" spans="1:9" s="1" customFormat="1" x14ac:dyDescent="0.2">
      <c r="A11" s="103">
        <v>641</v>
      </c>
      <c r="B11" s="104"/>
      <c r="C11" s="124"/>
      <c r="D11" s="125">
        <f>D12</f>
        <v>41</v>
      </c>
      <c r="E11" s="126"/>
      <c r="F11" s="127"/>
      <c r="G11" s="127"/>
      <c r="H11" s="128"/>
      <c r="I11" s="129"/>
    </row>
    <row r="12" spans="1:9" s="1" customFormat="1" x14ac:dyDescent="0.2">
      <c r="A12" s="21">
        <v>6413</v>
      </c>
      <c r="B12" s="96"/>
      <c r="C12" s="119"/>
      <c r="D12" s="120">
        <v>41</v>
      </c>
      <c r="E12" s="121"/>
      <c r="F12" s="112"/>
      <c r="G12" s="112"/>
      <c r="H12" s="122"/>
      <c r="I12" s="123"/>
    </row>
    <row r="13" spans="1:9" s="1" customFormat="1" x14ac:dyDescent="0.2">
      <c r="A13" s="103">
        <v>652</v>
      </c>
      <c r="B13" s="104"/>
      <c r="C13" s="124"/>
      <c r="D13" s="125"/>
      <c r="E13" s="126">
        <f>E14</f>
        <v>258200</v>
      </c>
      <c r="F13" s="127">
        <f>F14</f>
        <v>0</v>
      </c>
      <c r="G13" s="127"/>
      <c r="H13" s="128"/>
      <c r="I13" s="129"/>
    </row>
    <row r="14" spans="1:9" s="1" customFormat="1" x14ac:dyDescent="0.2">
      <c r="A14" s="21">
        <v>6526</v>
      </c>
      <c r="B14" s="96"/>
      <c r="C14" s="119"/>
      <c r="D14" s="120"/>
      <c r="E14" s="121">
        <v>258200</v>
      </c>
      <c r="F14" s="112"/>
      <c r="G14" s="112"/>
      <c r="H14" s="122"/>
      <c r="I14" s="123"/>
    </row>
    <row r="15" spans="1:9" s="1" customFormat="1" x14ac:dyDescent="0.2">
      <c r="A15" s="103">
        <v>661</v>
      </c>
      <c r="B15" s="105"/>
      <c r="C15" s="130"/>
      <c r="D15" s="125">
        <f>D16</f>
        <v>26125</v>
      </c>
      <c r="E15" s="125"/>
      <c r="F15" s="125"/>
      <c r="G15" s="125"/>
      <c r="H15" s="131"/>
      <c r="I15" s="132"/>
    </row>
    <row r="16" spans="1:9" s="1" customFormat="1" x14ac:dyDescent="0.2">
      <c r="A16" s="21">
        <v>6615</v>
      </c>
      <c r="B16" s="22"/>
      <c r="C16" s="133"/>
      <c r="D16" s="120">
        <v>26125</v>
      </c>
      <c r="E16" s="120"/>
      <c r="F16" s="120"/>
      <c r="G16" s="120"/>
      <c r="H16" s="134"/>
      <c r="I16" s="135"/>
    </row>
    <row r="17" spans="1:9" s="1" customFormat="1" x14ac:dyDescent="0.2">
      <c r="A17" s="103">
        <v>663</v>
      </c>
      <c r="B17" s="105"/>
      <c r="C17" s="130"/>
      <c r="D17" s="125"/>
      <c r="E17" s="125"/>
      <c r="F17" s="125"/>
      <c r="G17" s="125">
        <f>G18</f>
        <v>0</v>
      </c>
      <c r="H17" s="131"/>
      <c r="I17" s="132"/>
    </row>
    <row r="18" spans="1:9" s="1" customFormat="1" x14ac:dyDescent="0.2">
      <c r="A18" s="21">
        <v>6631</v>
      </c>
      <c r="B18" s="22"/>
      <c r="C18" s="133"/>
      <c r="D18" s="120"/>
      <c r="E18" s="120"/>
      <c r="F18" s="120"/>
      <c r="G18" s="120"/>
      <c r="H18" s="134"/>
      <c r="I18" s="135"/>
    </row>
    <row r="19" spans="1:9" s="1" customFormat="1" x14ac:dyDescent="0.2">
      <c r="A19" s="103">
        <v>671</v>
      </c>
      <c r="B19" s="105">
        <f>B20+B21+B22+B23</f>
        <v>6261370</v>
      </c>
      <c r="C19" s="130"/>
      <c r="D19" s="125"/>
      <c r="E19" s="125"/>
      <c r="F19" s="125"/>
      <c r="G19" s="125"/>
      <c r="H19" s="131"/>
      <c r="I19" s="132"/>
    </row>
    <row r="20" spans="1:9" s="1" customFormat="1" x14ac:dyDescent="0.2">
      <c r="A20" s="21" t="s">
        <v>89</v>
      </c>
      <c r="B20" s="22">
        <v>531100</v>
      </c>
      <c r="C20" s="133"/>
      <c r="D20" s="120"/>
      <c r="E20" s="120"/>
      <c r="F20" s="120"/>
      <c r="G20" s="120"/>
      <c r="H20" s="134"/>
      <c r="I20" s="135"/>
    </row>
    <row r="21" spans="1:9" s="1" customFormat="1" x14ac:dyDescent="0.2">
      <c r="A21" s="21" t="s">
        <v>88</v>
      </c>
      <c r="B21" s="22"/>
      <c r="C21" s="133"/>
      <c r="D21" s="120"/>
      <c r="E21" s="120"/>
      <c r="F21" s="120"/>
      <c r="G21" s="120"/>
      <c r="H21" s="134"/>
      <c r="I21" s="135"/>
    </row>
    <row r="22" spans="1:9" s="1" customFormat="1" x14ac:dyDescent="0.2">
      <c r="A22" s="26" t="s">
        <v>90</v>
      </c>
      <c r="B22" s="22">
        <v>5730270</v>
      </c>
      <c r="C22" s="133"/>
      <c r="D22" s="120"/>
      <c r="E22" s="120"/>
      <c r="F22" s="120"/>
      <c r="G22" s="120"/>
      <c r="H22" s="134"/>
      <c r="I22" s="135"/>
    </row>
    <row r="23" spans="1:9" s="1" customFormat="1" x14ac:dyDescent="0.2">
      <c r="A23" s="26" t="s">
        <v>95</v>
      </c>
      <c r="B23" s="22"/>
      <c r="C23" s="133"/>
      <c r="D23" s="120"/>
      <c r="E23" s="120"/>
      <c r="F23" s="120"/>
      <c r="G23" s="120"/>
      <c r="H23" s="134"/>
      <c r="I23" s="135"/>
    </row>
    <row r="24" spans="1:9" s="192" customFormat="1" x14ac:dyDescent="0.2">
      <c r="A24" s="103" t="s">
        <v>96</v>
      </c>
      <c r="B24" s="105"/>
      <c r="C24" s="130">
        <f>C25</f>
        <v>29000</v>
      </c>
      <c r="D24" s="125">
        <f>D25</f>
        <v>22500</v>
      </c>
      <c r="E24" s="125">
        <f>E25</f>
        <v>213950</v>
      </c>
      <c r="F24" s="125">
        <f>F25</f>
        <v>5800</v>
      </c>
      <c r="G24" s="125"/>
      <c r="H24" s="131"/>
      <c r="I24" s="132"/>
    </row>
    <row r="25" spans="1:9" s="1" customFormat="1" x14ac:dyDescent="0.2">
      <c r="A25" s="21">
        <v>9221</v>
      </c>
      <c r="B25" s="22"/>
      <c r="C25" s="133">
        <v>29000</v>
      </c>
      <c r="D25" s="120">
        <v>22500</v>
      </c>
      <c r="E25" s="120">
        <v>213950</v>
      </c>
      <c r="F25" s="120">
        <v>5800</v>
      </c>
      <c r="G25" s="120"/>
      <c r="H25" s="134"/>
      <c r="I25" s="135">
        <f>C25+D25+E25+F25</f>
        <v>271250</v>
      </c>
    </row>
    <row r="26" spans="1:9" s="1" customFormat="1" ht="13.5" thickBot="1" x14ac:dyDescent="0.25">
      <c r="A26" s="27"/>
      <c r="B26" s="28"/>
      <c r="C26" s="136"/>
      <c r="D26" s="137"/>
      <c r="E26" s="137"/>
      <c r="F26" s="137"/>
      <c r="G26" s="137"/>
      <c r="H26" s="138"/>
      <c r="I26" s="139"/>
    </row>
    <row r="27" spans="1:9" s="1" customFormat="1" ht="30" customHeight="1" thickBot="1" x14ac:dyDescent="0.25">
      <c r="A27" s="32" t="s">
        <v>20</v>
      </c>
      <c r="B27" s="140">
        <f>B7+B9+B11+B13+B15+B17+B19+B24</f>
        <v>6261370</v>
      </c>
      <c r="C27" s="140">
        <f>C7+C9+C11+C13+C15+C17+C19+C24</f>
        <v>7077000</v>
      </c>
      <c r="D27" s="140">
        <f>D7+D9+D11+D13+D15+D17+D19+D24</f>
        <v>48666</v>
      </c>
      <c r="E27" s="140">
        <f>E7+E9+E11+E13+E15+E17+E19+E24</f>
        <v>472150</v>
      </c>
      <c r="F27" s="140">
        <f>F7+F9+F11+F13+F15+F17+F19+F24</f>
        <v>737800</v>
      </c>
      <c r="G27" s="140">
        <f t="shared" ref="G27:I27" si="0">G5+G9+G13+G15+G17+G19</f>
        <v>0</v>
      </c>
      <c r="H27" s="140">
        <f>H24</f>
        <v>0</v>
      </c>
      <c r="I27" s="140">
        <f t="shared" si="0"/>
        <v>0</v>
      </c>
    </row>
    <row r="28" spans="1:9" s="1" customFormat="1" ht="28.5" customHeight="1" thickBot="1" x14ac:dyDescent="0.25">
      <c r="A28" s="32" t="s">
        <v>91</v>
      </c>
      <c r="B28" s="245">
        <f>B27+C27+D27+E27+F27+G27+H27+I27</f>
        <v>14596986</v>
      </c>
      <c r="C28" s="246"/>
      <c r="D28" s="246"/>
      <c r="E28" s="246"/>
      <c r="F28" s="246"/>
      <c r="G28" s="246"/>
      <c r="H28" s="246"/>
      <c r="I28" s="247"/>
    </row>
    <row r="29" spans="1:9" ht="13.5" thickBot="1" x14ac:dyDescent="0.25">
      <c r="A29" s="13"/>
      <c r="B29" s="106"/>
      <c r="C29" s="13"/>
      <c r="D29" s="13"/>
      <c r="E29" s="14"/>
      <c r="F29" s="34"/>
      <c r="I29" s="17"/>
    </row>
    <row r="30" spans="1:9" ht="24" customHeight="1" thickBot="1" x14ac:dyDescent="0.25">
      <c r="A30" s="93" t="s">
        <v>12</v>
      </c>
      <c r="B30" s="241">
        <v>2021</v>
      </c>
      <c r="C30" s="242"/>
      <c r="D30" s="243"/>
      <c r="E30" s="243"/>
      <c r="F30" s="243"/>
      <c r="G30" s="243"/>
      <c r="H30" s="243"/>
      <c r="I30" s="244"/>
    </row>
    <row r="31" spans="1:9" ht="77.25" thickBot="1" x14ac:dyDescent="0.25">
      <c r="A31" s="94" t="s">
        <v>13</v>
      </c>
      <c r="B31" s="18" t="s">
        <v>57</v>
      </c>
      <c r="C31" s="95" t="s">
        <v>58</v>
      </c>
      <c r="D31" s="19" t="s">
        <v>14</v>
      </c>
      <c r="E31" s="19" t="s">
        <v>15</v>
      </c>
      <c r="F31" s="19" t="s">
        <v>16</v>
      </c>
      <c r="G31" s="19" t="s">
        <v>17</v>
      </c>
      <c r="H31" s="19" t="s">
        <v>18</v>
      </c>
      <c r="I31" s="20" t="s">
        <v>19</v>
      </c>
    </row>
    <row r="32" spans="1:9" x14ac:dyDescent="0.2">
      <c r="A32" s="3">
        <v>634</v>
      </c>
      <c r="B32" s="4"/>
      <c r="C32" s="4"/>
      <c r="D32" s="5"/>
      <c r="E32" s="6"/>
      <c r="F32" s="7"/>
      <c r="G32" s="7"/>
      <c r="H32" s="8"/>
      <c r="I32" s="9"/>
    </row>
    <row r="33" spans="1:9" x14ac:dyDescent="0.2">
      <c r="A33" s="21">
        <v>636</v>
      </c>
      <c r="B33" s="96"/>
      <c r="C33" s="96"/>
      <c r="D33" s="23"/>
      <c r="E33" s="97"/>
      <c r="F33" s="112"/>
      <c r="G33" s="98"/>
      <c r="H33" s="99"/>
      <c r="I33" s="100"/>
    </row>
    <row r="34" spans="1:9" x14ac:dyDescent="0.2">
      <c r="A34" s="21">
        <v>638</v>
      </c>
      <c r="B34" s="96"/>
      <c r="C34" s="96"/>
      <c r="D34" s="23"/>
      <c r="E34" s="97"/>
      <c r="F34" s="98"/>
      <c r="G34" s="98"/>
      <c r="H34" s="99"/>
      <c r="I34" s="100"/>
    </row>
    <row r="35" spans="1:9" x14ac:dyDescent="0.2">
      <c r="A35" s="21">
        <v>652</v>
      </c>
      <c r="B35" s="22"/>
      <c r="C35" s="22"/>
      <c r="D35" s="23"/>
      <c r="E35" s="121"/>
      <c r="F35" s="23"/>
      <c r="G35" s="23"/>
      <c r="H35" s="24"/>
      <c r="I35" s="25"/>
    </row>
    <row r="36" spans="1:9" x14ac:dyDescent="0.2">
      <c r="A36" s="21">
        <v>661</v>
      </c>
      <c r="B36" s="22"/>
      <c r="C36" s="22"/>
      <c r="D36" s="23"/>
      <c r="E36" s="23"/>
      <c r="F36" s="23"/>
      <c r="G36" s="23"/>
      <c r="H36" s="24"/>
      <c r="I36" s="25"/>
    </row>
    <row r="37" spans="1:9" x14ac:dyDescent="0.2">
      <c r="A37" s="21">
        <v>663</v>
      </c>
      <c r="B37" s="22"/>
      <c r="C37" s="22"/>
      <c r="D37" s="23"/>
      <c r="E37" s="23"/>
      <c r="F37" s="23"/>
      <c r="G37" s="23"/>
      <c r="H37" s="24"/>
      <c r="I37" s="25"/>
    </row>
    <row r="38" spans="1:9" x14ac:dyDescent="0.2">
      <c r="A38" s="21">
        <v>671</v>
      </c>
      <c r="B38" s="22"/>
      <c r="C38" s="22"/>
      <c r="D38" s="23"/>
      <c r="E38" s="23"/>
      <c r="F38" s="23"/>
      <c r="G38" s="23"/>
      <c r="H38" s="24"/>
      <c r="I38" s="25"/>
    </row>
    <row r="39" spans="1:9" x14ac:dyDescent="0.2">
      <c r="A39" s="103" t="s">
        <v>96</v>
      </c>
      <c r="B39" s="22"/>
      <c r="C39" s="22"/>
      <c r="D39" s="23"/>
      <c r="E39" s="23"/>
      <c r="F39" s="23"/>
      <c r="G39" s="23"/>
      <c r="H39" s="24"/>
      <c r="I39" s="25"/>
    </row>
    <row r="40" spans="1:9" x14ac:dyDescent="0.2">
      <c r="A40" s="21">
        <v>9221</v>
      </c>
      <c r="B40" s="22"/>
      <c r="C40" s="22"/>
      <c r="D40" s="23"/>
      <c r="E40" s="23"/>
      <c r="F40" s="23"/>
      <c r="G40" s="23"/>
      <c r="H40" s="24"/>
      <c r="I40" s="25"/>
    </row>
    <row r="41" spans="1:9" x14ac:dyDescent="0.2">
      <c r="A41" s="26"/>
      <c r="B41" s="22"/>
      <c r="C41" s="22"/>
      <c r="D41" s="23"/>
      <c r="E41" s="23"/>
      <c r="F41" s="23"/>
      <c r="G41" s="23"/>
      <c r="H41" s="24"/>
      <c r="I41" s="25"/>
    </row>
    <row r="42" spans="1:9" ht="13.5" thickBot="1" x14ac:dyDescent="0.25">
      <c r="A42" s="27"/>
      <c r="B42" s="28"/>
      <c r="C42" s="28"/>
      <c r="D42" s="29"/>
      <c r="E42" s="29"/>
      <c r="F42" s="29"/>
      <c r="G42" s="29"/>
      <c r="H42" s="30"/>
      <c r="I42" s="31"/>
    </row>
    <row r="43" spans="1:9" s="1" customFormat="1" ht="30" customHeight="1" thickBot="1" x14ac:dyDescent="0.25">
      <c r="A43" s="32" t="s">
        <v>20</v>
      </c>
      <c r="B43" s="33">
        <f t="shared" ref="B43:I43" si="1">SUM(B32:B38)</f>
        <v>0</v>
      </c>
      <c r="C43" s="33">
        <f t="shared" si="1"/>
        <v>0</v>
      </c>
      <c r="D43" s="33">
        <f t="shared" si="1"/>
        <v>0</v>
      </c>
      <c r="E43" s="33">
        <f t="shared" si="1"/>
        <v>0</v>
      </c>
      <c r="F43" s="33">
        <f>SUM(F32:F42)</f>
        <v>0</v>
      </c>
      <c r="G43" s="33">
        <f t="shared" si="1"/>
        <v>0</v>
      </c>
      <c r="H43" s="33">
        <f>H39</f>
        <v>0</v>
      </c>
      <c r="I43" s="33">
        <f t="shared" si="1"/>
        <v>0</v>
      </c>
    </row>
    <row r="44" spans="1:9" s="1" customFormat="1" ht="28.5" customHeight="1" thickBot="1" x14ac:dyDescent="0.25">
      <c r="A44" s="32" t="s">
        <v>86</v>
      </c>
      <c r="B44" s="245">
        <f>B43+C43+D43+E43+F43+G43+H43+I43</f>
        <v>0</v>
      </c>
      <c r="C44" s="246"/>
      <c r="D44" s="246"/>
      <c r="E44" s="246"/>
      <c r="F44" s="246"/>
      <c r="G44" s="246"/>
      <c r="H44" s="246"/>
      <c r="I44" s="247"/>
    </row>
    <row r="45" spans="1:9" ht="13.5" thickBot="1" x14ac:dyDescent="0.25">
      <c r="E45" s="36"/>
      <c r="F45" s="37"/>
    </row>
    <row r="46" spans="1:9" ht="26.25" thickBot="1" x14ac:dyDescent="0.25">
      <c r="A46" s="93" t="s">
        <v>12</v>
      </c>
      <c r="B46" s="241">
        <v>2022</v>
      </c>
      <c r="C46" s="242"/>
      <c r="D46" s="243"/>
      <c r="E46" s="243"/>
      <c r="F46" s="243"/>
      <c r="G46" s="243"/>
      <c r="H46" s="243"/>
      <c r="I46" s="244"/>
    </row>
    <row r="47" spans="1:9" ht="77.25" thickBot="1" x14ac:dyDescent="0.25">
      <c r="A47" s="94" t="s">
        <v>13</v>
      </c>
      <c r="B47" s="18" t="s">
        <v>57</v>
      </c>
      <c r="C47" s="95" t="s">
        <v>58</v>
      </c>
      <c r="D47" s="19" t="s">
        <v>14</v>
      </c>
      <c r="E47" s="19" t="s">
        <v>15</v>
      </c>
      <c r="F47" s="19" t="s">
        <v>16</v>
      </c>
      <c r="G47" s="19" t="s">
        <v>17</v>
      </c>
      <c r="H47" s="19" t="s">
        <v>18</v>
      </c>
      <c r="I47" s="20" t="s">
        <v>19</v>
      </c>
    </row>
    <row r="48" spans="1:9" x14ac:dyDescent="0.2">
      <c r="A48" s="3">
        <v>634</v>
      </c>
      <c r="B48" s="4"/>
      <c r="C48" s="4"/>
      <c r="D48" s="5"/>
      <c r="E48" s="6"/>
      <c r="F48" s="7"/>
      <c r="G48" s="7"/>
      <c r="H48" s="8"/>
      <c r="I48" s="9"/>
    </row>
    <row r="49" spans="1:9" x14ac:dyDescent="0.2">
      <c r="A49" s="21">
        <v>636</v>
      </c>
      <c r="B49" s="96"/>
      <c r="C49" s="96"/>
      <c r="D49" s="23"/>
      <c r="E49" s="97"/>
      <c r="F49" s="112"/>
      <c r="G49" s="98"/>
      <c r="H49" s="99"/>
      <c r="I49" s="100"/>
    </row>
    <row r="50" spans="1:9" x14ac:dyDescent="0.2">
      <c r="A50" s="21">
        <v>638</v>
      </c>
      <c r="B50" s="22"/>
      <c r="C50" s="22"/>
      <c r="D50" s="23"/>
      <c r="E50" s="23"/>
      <c r="F50" s="187"/>
      <c r="G50" s="23"/>
      <c r="H50" s="24"/>
      <c r="I50" s="25"/>
    </row>
    <row r="51" spans="1:9" x14ac:dyDescent="0.2">
      <c r="A51" s="21">
        <v>652</v>
      </c>
      <c r="B51" s="22"/>
      <c r="C51" s="22"/>
      <c r="D51" s="23"/>
      <c r="E51" s="121"/>
      <c r="F51" s="23"/>
      <c r="G51" s="23"/>
      <c r="H51" s="24"/>
      <c r="I51" s="25"/>
    </row>
    <row r="52" spans="1:9" x14ac:dyDescent="0.2">
      <c r="A52" s="21">
        <v>661</v>
      </c>
      <c r="B52" s="22"/>
      <c r="C52" s="22"/>
      <c r="D52" s="23"/>
      <c r="E52" s="23"/>
      <c r="F52" s="23"/>
      <c r="G52" s="23"/>
      <c r="H52" s="24"/>
      <c r="I52" s="25"/>
    </row>
    <row r="53" spans="1:9" x14ac:dyDescent="0.2">
      <c r="A53" s="21">
        <v>663</v>
      </c>
      <c r="B53" s="22"/>
      <c r="C53" s="22"/>
      <c r="D53" s="23"/>
      <c r="E53" s="23"/>
      <c r="F53" s="23"/>
      <c r="G53" s="23"/>
      <c r="H53" s="24"/>
      <c r="I53" s="25"/>
    </row>
    <row r="54" spans="1:9" ht="13.5" customHeight="1" x14ac:dyDescent="0.2">
      <c r="A54" s="21">
        <v>671</v>
      </c>
      <c r="B54" s="22"/>
      <c r="C54" s="22"/>
      <c r="D54" s="23"/>
      <c r="E54" s="23"/>
      <c r="F54" s="23"/>
      <c r="G54" s="23"/>
      <c r="H54" s="24"/>
      <c r="I54" s="25"/>
    </row>
    <row r="55" spans="1:9" ht="13.5" customHeight="1" x14ac:dyDescent="0.2">
      <c r="A55" s="103" t="s">
        <v>96</v>
      </c>
      <c r="B55" s="22"/>
      <c r="C55" s="22"/>
      <c r="D55" s="23"/>
      <c r="E55" s="23"/>
      <c r="F55" s="23"/>
      <c r="G55" s="23"/>
      <c r="H55" s="24"/>
      <c r="I55" s="25"/>
    </row>
    <row r="56" spans="1:9" ht="13.5" customHeight="1" x14ac:dyDescent="0.2">
      <c r="A56" s="21">
        <v>9221</v>
      </c>
      <c r="B56" s="22"/>
      <c r="C56" s="22"/>
      <c r="D56" s="23"/>
      <c r="E56" s="23"/>
      <c r="F56" s="23"/>
      <c r="G56" s="23"/>
      <c r="H56" s="24"/>
      <c r="I56" s="25"/>
    </row>
    <row r="57" spans="1:9" ht="13.5" thickBot="1" x14ac:dyDescent="0.25">
      <c r="A57" s="27"/>
      <c r="B57" s="28"/>
      <c r="C57" s="28"/>
      <c r="D57" s="29"/>
      <c r="E57" s="29"/>
      <c r="F57" s="29"/>
      <c r="G57" s="29"/>
      <c r="H57" s="30"/>
      <c r="I57" s="31"/>
    </row>
    <row r="58" spans="1:9" s="1" customFormat="1" ht="30" customHeight="1" thickBot="1" x14ac:dyDescent="0.25">
      <c r="A58" s="32" t="s">
        <v>20</v>
      </c>
      <c r="B58" s="33">
        <f>SUM(B48:B57)</f>
        <v>0</v>
      </c>
      <c r="C58" s="33">
        <f t="shared" ref="C58:I58" si="2">SUM(C48:C57)</f>
        <v>0</v>
      </c>
      <c r="D58" s="33">
        <f t="shared" si="2"/>
        <v>0</v>
      </c>
      <c r="E58" s="33">
        <f t="shared" si="2"/>
        <v>0</v>
      </c>
      <c r="F58" s="33">
        <f t="shared" si="2"/>
        <v>0</v>
      </c>
      <c r="G58" s="33">
        <f t="shared" si="2"/>
        <v>0</v>
      </c>
      <c r="H58" s="33">
        <f t="shared" si="2"/>
        <v>0</v>
      </c>
      <c r="I58" s="33">
        <f t="shared" si="2"/>
        <v>0</v>
      </c>
    </row>
    <row r="59" spans="1:9" s="1" customFormat="1" ht="28.5" customHeight="1" thickBot="1" x14ac:dyDescent="0.25">
      <c r="A59" s="32" t="s">
        <v>91</v>
      </c>
      <c r="B59" s="245">
        <f>B58+C58+D58+E58+F58+G58+H58+I58</f>
        <v>0</v>
      </c>
      <c r="C59" s="246"/>
      <c r="D59" s="246"/>
      <c r="E59" s="246"/>
      <c r="F59" s="246"/>
      <c r="G59" s="246"/>
      <c r="H59" s="246"/>
      <c r="I59" s="247"/>
    </row>
    <row r="60" spans="1:9" ht="13.5" customHeight="1" x14ac:dyDescent="0.2">
      <c r="D60" s="38"/>
      <c r="E60" s="36"/>
      <c r="F60" s="39"/>
    </row>
    <row r="61" spans="1:9" ht="13.5" customHeight="1" x14ac:dyDescent="0.2">
      <c r="D61" s="38"/>
      <c r="E61" s="40"/>
      <c r="F61" s="41"/>
    </row>
    <row r="62" spans="1:9" ht="13.5" customHeight="1" x14ac:dyDescent="0.2">
      <c r="E62" s="42"/>
      <c r="F62" s="43"/>
    </row>
    <row r="63" spans="1:9" ht="13.5" customHeight="1" x14ac:dyDescent="0.2">
      <c r="E63" s="44"/>
      <c r="F63" s="45"/>
    </row>
    <row r="64" spans="1:9" ht="13.5" customHeight="1" x14ac:dyDescent="0.2">
      <c r="E64" s="36"/>
      <c r="F64" s="37"/>
    </row>
    <row r="65" spans="2:6" ht="28.5" customHeight="1" x14ac:dyDescent="0.2">
      <c r="D65" s="38"/>
      <c r="E65" s="36"/>
      <c r="F65" s="46"/>
    </row>
    <row r="66" spans="2:6" ht="13.5" customHeight="1" x14ac:dyDescent="0.2">
      <c r="D66" s="38"/>
      <c r="E66" s="36"/>
      <c r="F66" s="41"/>
    </row>
    <row r="67" spans="2:6" ht="13.5" customHeight="1" x14ac:dyDescent="0.2">
      <c r="E67" s="36"/>
      <c r="F67" s="37"/>
    </row>
    <row r="68" spans="2:6" ht="13.5" customHeight="1" x14ac:dyDescent="0.2">
      <c r="E68" s="36"/>
      <c r="F68" s="45"/>
    </row>
    <row r="69" spans="2:6" ht="13.5" customHeight="1" x14ac:dyDescent="0.2">
      <c r="E69" s="36"/>
      <c r="F69" s="37"/>
    </row>
    <row r="70" spans="2:6" ht="22.5" customHeight="1" x14ac:dyDescent="0.2">
      <c r="E70" s="36"/>
      <c r="F70" s="47"/>
    </row>
    <row r="71" spans="2:6" ht="13.5" customHeight="1" x14ac:dyDescent="0.2">
      <c r="E71" s="42"/>
      <c r="F71" s="43"/>
    </row>
    <row r="72" spans="2:6" ht="13.5" customHeight="1" x14ac:dyDescent="0.2">
      <c r="B72" s="38"/>
      <c r="C72" s="38"/>
      <c r="E72" s="42"/>
      <c r="F72" s="48"/>
    </row>
    <row r="73" spans="2:6" ht="13.5" customHeight="1" x14ac:dyDescent="0.2">
      <c r="D73" s="38"/>
      <c r="E73" s="42"/>
      <c r="F73" s="49"/>
    </row>
    <row r="74" spans="2:6" ht="13.5" customHeight="1" x14ac:dyDescent="0.2">
      <c r="D74" s="38"/>
      <c r="E74" s="44"/>
      <c r="F74" s="41"/>
    </row>
    <row r="75" spans="2:6" ht="13.5" customHeight="1" x14ac:dyDescent="0.2">
      <c r="E75" s="36"/>
      <c r="F75" s="37"/>
    </row>
    <row r="76" spans="2:6" ht="13.5" customHeight="1" x14ac:dyDescent="0.2">
      <c r="B76" s="38"/>
      <c r="C76" s="38"/>
      <c r="E76" s="36"/>
      <c r="F76" s="39"/>
    </row>
    <row r="77" spans="2:6" ht="13.5" customHeight="1" x14ac:dyDescent="0.2">
      <c r="D77" s="38"/>
      <c r="E77" s="36"/>
      <c r="F77" s="48"/>
    </row>
    <row r="78" spans="2:6" ht="13.5" customHeight="1" x14ac:dyDescent="0.2">
      <c r="D78" s="38"/>
      <c r="E78" s="44"/>
      <c r="F78" s="41"/>
    </row>
    <row r="79" spans="2:6" ht="13.5" customHeight="1" x14ac:dyDescent="0.2">
      <c r="E79" s="42"/>
      <c r="F79" s="37"/>
    </row>
    <row r="80" spans="2:6" ht="13.5" customHeight="1" x14ac:dyDescent="0.2">
      <c r="D80" s="38"/>
      <c r="E80" s="42"/>
      <c r="F80" s="48"/>
    </row>
    <row r="81" spans="1:6" ht="22.5" customHeight="1" x14ac:dyDescent="0.2">
      <c r="E81" s="44"/>
      <c r="F81" s="47"/>
    </row>
    <row r="82" spans="1:6" ht="13.5" customHeight="1" x14ac:dyDescent="0.2">
      <c r="E82" s="36"/>
      <c r="F82" s="37"/>
    </row>
    <row r="83" spans="1:6" ht="13.5" customHeight="1" x14ac:dyDescent="0.2">
      <c r="E83" s="44"/>
      <c r="F83" s="41"/>
    </row>
    <row r="84" spans="1:6" ht="13.5" customHeight="1" x14ac:dyDescent="0.2">
      <c r="E84" s="36"/>
      <c r="F84" s="37"/>
    </row>
    <row r="85" spans="1:6" ht="13.5" customHeight="1" x14ac:dyDescent="0.2">
      <c r="E85" s="36"/>
      <c r="F85" s="37"/>
    </row>
    <row r="86" spans="1:6" ht="13.5" customHeight="1" x14ac:dyDescent="0.2">
      <c r="A86" s="38"/>
      <c r="E86" s="50"/>
      <c r="F86" s="48"/>
    </row>
    <row r="87" spans="1:6" ht="13.5" customHeight="1" x14ac:dyDescent="0.2">
      <c r="B87" s="38"/>
      <c r="C87" s="38"/>
      <c r="D87" s="38"/>
      <c r="E87" s="51"/>
      <c r="F87" s="48"/>
    </row>
    <row r="88" spans="1:6" ht="13.5" customHeight="1" x14ac:dyDescent="0.2">
      <c r="B88" s="38"/>
      <c r="C88" s="38"/>
      <c r="D88" s="38"/>
      <c r="E88" s="51"/>
      <c r="F88" s="39"/>
    </row>
    <row r="89" spans="1:6" ht="13.5" customHeight="1" x14ac:dyDescent="0.2">
      <c r="B89" s="38"/>
      <c r="C89" s="38"/>
      <c r="D89" s="38"/>
      <c r="E89" s="44"/>
      <c r="F89" s="45"/>
    </row>
    <row r="90" spans="1:6" x14ac:dyDescent="0.2">
      <c r="E90" s="36"/>
      <c r="F90" s="37"/>
    </row>
    <row r="91" spans="1:6" x14ac:dyDescent="0.2">
      <c r="B91" s="38"/>
      <c r="C91" s="38"/>
      <c r="E91" s="36"/>
      <c r="F91" s="48"/>
    </row>
    <row r="92" spans="1:6" x14ac:dyDescent="0.2">
      <c r="D92" s="38"/>
      <c r="E92" s="36"/>
      <c r="F92" s="39"/>
    </row>
    <row r="93" spans="1:6" x14ac:dyDescent="0.2">
      <c r="D93" s="38"/>
      <c r="E93" s="44"/>
      <c r="F93" s="41"/>
    </row>
    <row r="94" spans="1:6" x14ac:dyDescent="0.2">
      <c r="E94" s="36"/>
      <c r="F94" s="37"/>
    </row>
    <row r="95" spans="1:6" x14ac:dyDescent="0.2">
      <c r="E95" s="36"/>
      <c r="F95" s="37"/>
    </row>
    <row r="96" spans="1:6" x14ac:dyDescent="0.2">
      <c r="E96" s="52"/>
      <c r="F96" s="53"/>
    </row>
    <row r="97" spans="1:6" x14ac:dyDescent="0.2">
      <c r="E97" s="36"/>
      <c r="F97" s="37"/>
    </row>
    <row r="98" spans="1:6" x14ac:dyDescent="0.2">
      <c r="E98" s="36"/>
      <c r="F98" s="37"/>
    </row>
    <row r="99" spans="1:6" x14ac:dyDescent="0.2">
      <c r="E99" s="36"/>
      <c r="F99" s="37"/>
    </row>
    <row r="100" spans="1:6" x14ac:dyDescent="0.2">
      <c r="E100" s="44"/>
      <c r="F100" s="41"/>
    </row>
    <row r="101" spans="1:6" x14ac:dyDescent="0.2">
      <c r="E101" s="36"/>
      <c r="F101" s="37"/>
    </row>
    <row r="102" spans="1:6" x14ac:dyDescent="0.2">
      <c r="E102" s="44"/>
      <c r="F102" s="41"/>
    </row>
    <row r="103" spans="1:6" x14ac:dyDescent="0.2">
      <c r="E103" s="36"/>
      <c r="F103" s="37"/>
    </row>
    <row r="104" spans="1:6" x14ac:dyDescent="0.2">
      <c r="E104" s="36"/>
      <c r="F104" s="37"/>
    </row>
    <row r="105" spans="1:6" x14ac:dyDescent="0.2">
      <c r="E105" s="36"/>
      <c r="F105" s="37"/>
    </row>
    <row r="106" spans="1:6" x14ac:dyDescent="0.2">
      <c r="E106" s="36"/>
      <c r="F106" s="37"/>
    </row>
    <row r="107" spans="1:6" ht="28.5" customHeight="1" x14ac:dyDescent="0.2">
      <c r="A107" s="54"/>
      <c r="B107" s="54"/>
      <c r="C107" s="54"/>
      <c r="D107" s="54"/>
      <c r="E107" s="55"/>
      <c r="F107" s="56"/>
    </row>
    <row r="108" spans="1:6" x14ac:dyDescent="0.2">
      <c r="D108" s="38"/>
      <c r="E108" s="36"/>
      <c r="F108" s="39"/>
    </row>
    <row r="109" spans="1:6" x14ac:dyDescent="0.2">
      <c r="E109" s="57"/>
      <c r="F109" s="58"/>
    </row>
    <row r="110" spans="1:6" x14ac:dyDescent="0.2">
      <c r="E110" s="36"/>
      <c r="F110" s="37"/>
    </row>
    <row r="111" spans="1:6" x14ac:dyDescent="0.2">
      <c r="E111" s="52"/>
      <c r="F111" s="53"/>
    </row>
    <row r="112" spans="1:6" x14ac:dyDescent="0.2">
      <c r="E112" s="52"/>
      <c r="F112" s="53"/>
    </row>
    <row r="113" spans="4:6" x14ac:dyDescent="0.2">
      <c r="E113" s="36"/>
      <c r="F113" s="37"/>
    </row>
    <row r="114" spans="4:6" x14ac:dyDescent="0.2">
      <c r="E114" s="44"/>
      <c r="F114" s="41"/>
    </row>
    <row r="115" spans="4:6" x14ac:dyDescent="0.2">
      <c r="E115" s="36"/>
      <c r="F115" s="37"/>
    </row>
    <row r="116" spans="4:6" x14ac:dyDescent="0.2">
      <c r="E116" s="36"/>
      <c r="F116" s="37"/>
    </row>
    <row r="117" spans="4:6" x14ac:dyDescent="0.2">
      <c r="E117" s="44"/>
      <c r="F117" s="41"/>
    </row>
    <row r="118" spans="4:6" x14ac:dyDescent="0.2">
      <c r="E118" s="36"/>
      <c r="F118" s="37"/>
    </row>
    <row r="119" spans="4:6" x14ac:dyDescent="0.2">
      <c r="E119" s="52"/>
      <c r="F119" s="53"/>
    </row>
    <row r="120" spans="4:6" x14ac:dyDescent="0.2">
      <c r="E120" s="44"/>
      <c r="F120" s="58"/>
    </row>
    <row r="121" spans="4:6" x14ac:dyDescent="0.2">
      <c r="E121" s="42"/>
      <c r="F121" s="53"/>
    </row>
    <row r="122" spans="4:6" x14ac:dyDescent="0.2">
      <c r="E122" s="44"/>
      <c r="F122" s="41"/>
    </row>
    <row r="123" spans="4:6" x14ac:dyDescent="0.2">
      <c r="E123" s="36"/>
      <c r="F123" s="37"/>
    </row>
    <row r="124" spans="4:6" x14ac:dyDescent="0.2">
      <c r="D124" s="38"/>
      <c r="E124" s="36"/>
      <c r="F124" s="39"/>
    </row>
    <row r="125" spans="4:6" x14ac:dyDescent="0.2">
      <c r="E125" s="42"/>
      <c r="F125" s="41"/>
    </row>
    <row r="126" spans="4:6" x14ac:dyDescent="0.2">
      <c r="E126" s="42"/>
      <c r="F126" s="53"/>
    </row>
    <row r="127" spans="4:6" x14ac:dyDescent="0.2">
      <c r="D127" s="38"/>
      <c r="E127" s="42"/>
      <c r="F127" s="59"/>
    </row>
    <row r="128" spans="4:6" x14ac:dyDescent="0.2">
      <c r="D128" s="38"/>
      <c r="E128" s="44"/>
      <c r="F128" s="45"/>
    </row>
    <row r="129" spans="1:6" x14ac:dyDescent="0.2">
      <c r="E129" s="36"/>
      <c r="F129" s="37"/>
    </row>
    <row r="130" spans="1:6" x14ac:dyDescent="0.2">
      <c r="E130" s="57"/>
      <c r="F130" s="60"/>
    </row>
    <row r="131" spans="1:6" ht="11.25" customHeight="1" x14ac:dyDescent="0.2">
      <c r="E131" s="52"/>
      <c r="F131" s="53"/>
    </row>
    <row r="132" spans="1:6" ht="24" customHeight="1" x14ac:dyDescent="0.2">
      <c r="B132" s="38"/>
      <c r="C132" s="38"/>
      <c r="E132" s="52"/>
      <c r="F132" s="61"/>
    </row>
    <row r="133" spans="1:6" ht="15" customHeight="1" x14ac:dyDescent="0.2">
      <c r="D133" s="38"/>
      <c r="E133" s="52"/>
      <c r="F133" s="61"/>
    </row>
    <row r="134" spans="1:6" ht="11.25" customHeight="1" x14ac:dyDescent="0.2">
      <c r="E134" s="57"/>
      <c r="F134" s="58"/>
    </row>
    <row r="135" spans="1:6" x14ac:dyDescent="0.2">
      <c r="E135" s="52"/>
      <c r="F135" s="53"/>
    </row>
    <row r="136" spans="1:6" ht="13.5" customHeight="1" x14ac:dyDescent="0.2">
      <c r="B136" s="38"/>
      <c r="C136" s="38"/>
      <c r="E136" s="52"/>
      <c r="F136" s="62"/>
    </row>
    <row r="137" spans="1:6" ht="12.75" customHeight="1" x14ac:dyDescent="0.2">
      <c r="D137" s="38"/>
      <c r="E137" s="52"/>
      <c r="F137" s="39"/>
    </row>
    <row r="138" spans="1:6" ht="12.75" customHeight="1" x14ac:dyDescent="0.2">
      <c r="D138" s="38"/>
      <c r="E138" s="44"/>
      <c r="F138" s="45"/>
    </row>
    <row r="139" spans="1:6" x14ac:dyDescent="0.2">
      <c r="E139" s="36"/>
      <c r="F139" s="37"/>
    </row>
    <row r="140" spans="1:6" x14ac:dyDescent="0.2">
      <c r="D140" s="38"/>
      <c r="E140" s="36"/>
      <c r="F140" s="59"/>
    </row>
    <row r="141" spans="1:6" x14ac:dyDescent="0.2">
      <c r="E141" s="57"/>
      <c r="F141" s="58"/>
    </row>
    <row r="142" spans="1:6" x14ac:dyDescent="0.2">
      <c r="E142" s="52"/>
      <c r="F142" s="53"/>
    </row>
    <row r="143" spans="1:6" x14ac:dyDescent="0.2">
      <c r="E143" s="36"/>
      <c r="F143" s="37"/>
    </row>
    <row r="144" spans="1:6" ht="19.5" customHeight="1" x14ac:dyDescent="0.2">
      <c r="A144" s="63"/>
      <c r="B144" s="13"/>
      <c r="C144" s="13"/>
      <c r="D144" s="13"/>
      <c r="E144" s="13"/>
      <c r="F144" s="48"/>
    </row>
    <row r="145" spans="1:6" ht="15" customHeight="1" x14ac:dyDescent="0.2">
      <c r="A145" s="38"/>
      <c r="E145" s="50"/>
      <c r="F145" s="48"/>
    </row>
    <row r="146" spans="1:6" x14ac:dyDescent="0.2">
      <c r="A146" s="38"/>
      <c r="B146" s="38"/>
      <c r="C146" s="38"/>
      <c r="E146" s="50"/>
      <c r="F146" s="39"/>
    </row>
    <row r="147" spans="1:6" x14ac:dyDescent="0.2">
      <c r="D147" s="38"/>
      <c r="E147" s="36"/>
      <c r="F147" s="48"/>
    </row>
    <row r="148" spans="1:6" x14ac:dyDescent="0.2">
      <c r="E148" s="40"/>
      <c r="F148" s="41"/>
    </row>
    <row r="149" spans="1:6" x14ac:dyDescent="0.2">
      <c r="B149" s="38"/>
      <c r="C149" s="38"/>
      <c r="E149" s="36"/>
      <c r="F149" s="39"/>
    </row>
    <row r="150" spans="1:6" x14ac:dyDescent="0.2">
      <c r="D150" s="38"/>
      <c r="E150" s="36"/>
      <c r="F150" s="39"/>
    </row>
    <row r="151" spans="1:6" x14ac:dyDescent="0.2">
      <c r="E151" s="44"/>
      <c r="F151" s="45"/>
    </row>
    <row r="152" spans="1:6" ht="22.5" customHeight="1" x14ac:dyDescent="0.2">
      <c r="D152" s="38"/>
      <c r="E152" s="36"/>
      <c r="F152" s="46"/>
    </row>
    <row r="153" spans="1:6" x14ac:dyDescent="0.2">
      <c r="E153" s="36"/>
      <c r="F153" s="45"/>
    </row>
    <row r="154" spans="1:6" x14ac:dyDescent="0.2">
      <c r="B154" s="38"/>
      <c r="C154" s="38"/>
      <c r="E154" s="42"/>
      <c r="F154" s="48"/>
    </row>
    <row r="155" spans="1:6" x14ac:dyDescent="0.2">
      <c r="D155" s="38"/>
      <c r="E155" s="42"/>
      <c r="F155" s="49"/>
    </row>
    <row r="156" spans="1:6" x14ac:dyDescent="0.2">
      <c r="E156" s="44"/>
      <c r="F156" s="41"/>
    </row>
    <row r="157" spans="1:6" ht="13.5" customHeight="1" x14ac:dyDescent="0.2">
      <c r="A157" s="38"/>
      <c r="E157" s="50"/>
      <c r="F157" s="48"/>
    </row>
    <row r="158" spans="1:6" ht="13.5" customHeight="1" x14ac:dyDescent="0.2">
      <c r="B158" s="38"/>
      <c r="C158" s="38"/>
      <c r="E158" s="36"/>
      <c r="F158" s="48"/>
    </row>
    <row r="159" spans="1:6" ht="13.5" customHeight="1" x14ac:dyDescent="0.2">
      <c r="D159" s="38"/>
      <c r="E159" s="36"/>
      <c r="F159" s="39"/>
    </row>
    <row r="160" spans="1:6" x14ac:dyDescent="0.2">
      <c r="D160" s="38"/>
      <c r="E160" s="44"/>
      <c r="F160" s="41"/>
    </row>
    <row r="161" spans="1:6" x14ac:dyDescent="0.2">
      <c r="D161" s="38"/>
      <c r="E161" s="36"/>
      <c r="F161" s="39"/>
    </row>
    <row r="162" spans="1:6" x14ac:dyDescent="0.2">
      <c r="E162" s="57"/>
      <c r="F162" s="58"/>
    </row>
    <row r="163" spans="1:6" x14ac:dyDescent="0.2">
      <c r="D163" s="38"/>
      <c r="E163" s="42"/>
      <c r="F163" s="59"/>
    </row>
    <row r="164" spans="1:6" x14ac:dyDescent="0.2">
      <c r="D164" s="38"/>
      <c r="E164" s="44"/>
      <c r="F164" s="45"/>
    </row>
    <row r="165" spans="1:6" x14ac:dyDescent="0.2">
      <c r="E165" s="57"/>
      <c r="F165" s="64"/>
    </row>
    <row r="166" spans="1:6" x14ac:dyDescent="0.2">
      <c r="B166" s="38"/>
      <c r="C166" s="38"/>
      <c r="E166" s="52"/>
      <c r="F166" s="62"/>
    </row>
    <row r="167" spans="1:6" x14ac:dyDescent="0.2">
      <c r="D167" s="38"/>
      <c r="E167" s="52"/>
      <c r="F167" s="39"/>
    </row>
    <row r="168" spans="1:6" x14ac:dyDescent="0.2">
      <c r="D168" s="38"/>
      <c r="E168" s="44"/>
      <c r="F168" s="45"/>
    </row>
    <row r="169" spans="1:6" x14ac:dyDescent="0.2">
      <c r="D169" s="38"/>
      <c r="E169" s="44"/>
      <c r="F169" s="45"/>
    </row>
    <row r="170" spans="1:6" x14ac:dyDescent="0.2">
      <c r="E170" s="36"/>
      <c r="F170" s="37"/>
    </row>
    <row r="171" spans="1:6" s="65" customFormat="1" ht="18" customHeight="1" x14ac:dyDescent="0.25">
      <c r="A171" s="239"/>
      <c r="B171" s="240"/>
      <c r="C171" s="240"/>
      <c r="D171" s="240"/>
      <c r="E171" s="240"/>
      <c r="F171" s="240"/>
    </row>
    <row r="172" spans="1:6" ht="28.5" customHeight="1" x14ac:dyDescent="0.2">
      <c r="A172" s="54"/>
      <c r="B172" s="54"/>
      <c r="C172" s="54"/>
      <c r="D172" s="54"/>
      <c r="E172" s="55"/>
      <c r="F172" s="56"/>
    </row>
    <row r="174" spans="1:6" ht="15.75" x14ac:dyDescent="0.2">
      <c r="A174" s="67"/>
      <c r="B174" s="38"/>
      <c r="C174" s="38"/>
      <c r="D174" s="38"/>
      <c r="E174" s="68"/>
      <c r="F174" s="12"/>
    </row>
    <row r="175" spans="1:6" x14ac:dyDescent="0.2">
      <c r="A175" s="38"/>
      <c r="B175" s="38"/>
      <c r="C175" s="38"/>
      <c r="D175" s="38"/>
      <c r="E175" s="68"/>
      <c r="F175" s="12"/>
    </row>
    <row r="176" spans="1:6" ht="17.25" customHeight="1" x14ac:dyDescent="0.2">
      <c r="A176" s="38"/>
      <c r="B176" s="38"/>
      <c r="C176" s="38"/>
      <c r="D176" s="38"/>
      <c r="E176" s="68"/>
      <c r="F176" s="12"/>
    </row>
    <row r="177" spans="1:6" ht="13.5" customHeight="1" x14ac:dyDescent="0.2">
      <c r="A177" s="38"/>
      <c r="B177" s="38"/>
      <c r="C177" s="38"/>
      <c r="D177" s="38"/>
      <c r="E177" s="68"/>
      <c r="F177" s="12"/>
    </row>
    <row r="178" spans="1:6" x14ac:dyDescent="0.2">
      <c r="A178" s="38"/>
      <c r="B178" s="38"/>
      <c r="C178" s="38"/>
      <c r="D178" s="38"/>
      <c r="E178" s="68"/>
      <c r="F178" s="12"/>
    </row>
    <row r="179" spans="1:6" x14ac:dyDescent="0.2">
      <c r="A179" s="38"/>
      <c r="B179" s="38"/>
      <c r="C179" s="38"/>
      <c r="D179" s="38"/>
    </row>
    <row r="180" spans="1:6" x14ac:dyDescent="0.2">
      <c r="A180" s="38"/>
      <c r="B180" s="38"/>
      <c r="C180" s="38"/>
      <c r="D180" s="38"/>
      <c r="E180" s="68"/>
      <c r="F180" s="12"/>
    </row>
    <row r="181" spans="1:6" x14ac:dyDescent="0.2">
      <c r="A181" s="38"/>
      <c r="B181" s="38"/>
      <c r="C181" s="38"/>
      <c r="D181" s="38"/>
      <c r="E181" s="68"/>
      <c r="F181" s="69"/>
    </row>
    <row r="182" spans="1:6" x14ac:dyDescent="0.2">
      <c r="A182" s="38"/>
      <c r="B182" s="38"/>
      <c r="C182" s="38"/>
      <c r="D182" s="38"/>
      <c r="E182" s="68"/>
      <c r="F182" s="12"/>
    </row>
    <row r="183" spans="1:6" ht="22.5" customHeight="1" x14ac:dyDescent="0.2">
      <c r="A183" s="38"/>
      <c r="B183" s="38"/>
      <c r="C183" s="38"/>
      <c r="D183" s="38"/>
      <c r="E183" s="68"/>
      <c r="F183" s="46"/>
    </row>
    <row r="184" spans="1:6" ht="22.5" customHeight="1" x14ac:dyDescent="0.2">
      <c r="E184" s="44"/>
      <c r="F184" s="47"/>
    </row>
  </sheetData>
  <mergeCells count="8">
    <mergeCell ref="A171:F171"/>
    <mergeCell ref="B3:I3"/>
    <mergeCell ref="B59:I59"/>
    <mergeCell ref="A1:I1"/>
    <mergeCell ref="B28:I28"/>
    <mergeCell ref="B30:I30"/>
    <mergeCell ref="B44:I44"/>
    <mergeCell ref="B46:I46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8" max="8" man="1"/>
    <brk id="105" max="9" man="1"/>
    <brk id="16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08"/>
  <sheetViews>
    <sheetView workbookViewId="0">
      <pane ySplit="3" topLeftCell="A188" activePane="bottomLeft" state="frozen"/>
      <selection pane="bottomLeft" activeCell="D113" sqref="D113"/>
    </sheetView>
  </sheetViews>
  <sheetFormatPr defaultColWidth="11.42578125" defaultRowHeight="12.75" x14ac:dyDescent="0.2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9.140625" style="2" customWidth="1"/>
    <col min="7" max="7" width="8.85546875" style="2" customWidth="1"/>
    <col min="8" max="8" width="7.7109375" style="2" customWidth="1"/>
    <col min="9" max="9" width="7.5703125" style="2" customWidth="1"/>
    <col min="10" max="10" width="6.5703125" style="2" customWidth="1"/>
    <col min="11" max="11" width="9.42578125" style="2" customWidth="1"/>
    <col min="12" max="12" width="12.85546875" style="2" hidden="1" customWidth="1"/>
    <col min="13" max="13" width="10" style="2" customWidth="1"/>
    <col min="14" max="14" width="11.42578125" style="2" hidden="1" customWidth="1"/>
    <col min="15" max="16" width="12.85546875" style="2" hidden="1" customWidth="1"/>
    <col min="17" max="16384" width="11.42578125" style="10"/>
  </cols>
  <sheetData>
    <row r="1" spans="1:16" ht="24" customHeight="1" x14ac:dyDescent="0.2">
      <c r="A1" s="248" t="s">
        <v>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10"/>
      <c r="O1" s="10"/>
      <c r="P1" s="10"/>
    </row>
    <row r="2" spans="1:16" s="12" customFormat="1" ht="56.25" x14ac:dyDescent="0.2">
      <c r="A2" s="90" t="s">
        <v>22</v>
      </c>
      <c r="B2" s="90" t="s">
        <v>23</v>
      </c>
      <c r="C2" s="11" t="s">
        <v>106</v>
      </c>
      <c r="D2" s="90" t="s">
        <v>57</v>
      </c>
      <c r="E2" s="90" t="s">
        <v>78</v>
      </c>
      <c r="F2" s="90" t="s">
        <v>14</v>
      </c>
      <c r="G2" s="90" t="s">
        <v>15</v>
      </c>
      <c r="H2" s="90" t="s">
        <v>79</v>
      </c>
      <c r="I2" s="90" t="s">
        <v>24</v>
      </c>
      <c r="J2" s="90" t="s">
        <v>80</v>
      </c>
      <c r="K2" s="11" t="s">
        <v>81</v>
      </c>
      <c r="L2" s="11"/>
      <c r="M2" s="11" t="s">
        <v>87</v>
      </c>
      <c r="N2" s="11"/>
      <c r="O2" s="11"/>
      <c r="P2" s="11"/>
    </row>
    <row r="3" spans="1:16" ht="2.25" customHeight="1" x14ac:dyDescent="0.2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 x14ac:dyDescent="0.2">
      <c r="A4" s="150"/>
      <c r="B4" s="156" t="s">
        <v>83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x14ac:dyDescent="0.2">
      <c r="A5" s="150"/>
      <c r="B5" s="151" t="s">
        <v>84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 x14ac:dyDescent="0.2">
      <c r="A6" s="256" t="s">
        <v>66</v>
      </c>
      <c r="B6" s="256"/>
      <c r="C6" s="158">
        <f>SUM(D6:K6)</f>
        <v>6871000</v>
      </c>
      <c r="D6" s="158">
        <f t="shared" ref="D6:J6" si="0">D8</f>
        <v>0</v>
      </c>
      <c r="E6" s="158">
        <f t="shared" si="0"/>
        <v>6871000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/>
      <c r="O6" s="158"/>
      <c r="P6" s="158"/>
    </row>
    <row r="7" spans="1:16" s="12" customFormat="1" ht="12.75" customHeight="1" x14ac:dyDescent="0.2">
      <c r="A7" s="141" t="s">
        <v>62</v>
      </c>
      <c r="B7" s="159" t="s">
        <v>63</v>
      </c>
      <c r="C7" s="160">
        <f t="shared" ref="C7:C24" si="1">SUM(D7:K7)</f>
        <v>6871000</v>
      </c>
      <c r="D7" s="160">
        <f t="shared" ref="D7:J7" si="2">D8</f>
        <v>0</v>
      </c>
      <c r="E7" s="160">
        <f t="shared" si="2"/>
        <v>6871000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/>
      <c r="N7" s="160"/>
      <c r="O7" s="160"/>
      <c r="P7" s="160"/>
    </row>
    <row r="8" spans="1:16" s="12" customFormat="1" x14ac:dyDescent="0.2">
      <c r="A8" s="144">
        <v>3</v>
      </c>
      <c r="B8" s="161" t="s">
        <v>25</v>
      </c>
      <c r="C8" s="162">
        <f t="shared" si="1"/>
        <v>6871000</v>
      </c>
      <c r="D8" s="162">
        <f t="shared" ref="D8:J8" si="3">D9+D19</f>
        <v>0</v>
      </c>
      <c r="E8" s="162">
        <f>E9+E19</f>
        <v>6871000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/>
      <c r="N8" s="162"/>
      <c r="O8" s="162"/>
      <c r="P8" s="162"/>
    </row>
    <row r="9" spans="1:16" s="12" customFormat="1" x14ac:dyDescent="0.2">
      <c r="A9" s="147">
        <v>31</v>
      </c>
      <c r="B9" s="148" t="s">
        <v>26</v>
      </c>
      <c r="C9" s="149">
        <f t="shared" si="1"/>
        <v>6459000</v>
      </c>
      <c r="D9" s="149">
        <f>D10+D14+D16</f>
        <v>0</v>
      </c>
      <c r="E9" s="149">
        <f>E10+E14+E16</f>
        <v>6459000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/>
      <c r="N9" s="149"/>
      <c r="O9" s="149"/>
      <c r="P9" s="149"/>
    </row>
    <row r="10" spans="1:16" x14ac:dyDescent="0.2">
      <c r="A10" s="150">
        <v>311</v>
      </c>
      <c r="B10" s="151" t="s">
        <v>27</v>
      </c>
      <c r="C10" s="163">
        <f t="shared" si="1"/>
        <v>5333000</v>
      </c>
      <c r="D10" s="163">
        <f t="shared" ref="D10:J10" si="5">D11+D12+D13</f>
        <v>0</v>
      </c>
      <c r="E10" s="163">
        <v>5333000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hidden="1" customHeight="1" x14ac:dyDescent="0.2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hidden="1" customHeight="1" x14ac:dyDescent="0.2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 x14ac:dyDescent="0.2">
      <c r="A14" s="150">
        <v>312</v>
      </c>
      <c r="B14" s="151" t="s">
        <v>28</v>
      </c>
      <c r="C14" s="163">
        <f t="shared" si="1"/>
        <v>246000</v>
      </c>
      <c r="D14" s="163">
        <v>0</v>
      </c>
      <c r="E14" s="163">
        <v>246000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/>
      <c r="N14" s="163"/>
      <c r="O14" s="163"/>
      <c r="P14" s="163"/>
    </row>
    <row r="15" spans="1:16" ht="12.75" hidden="1" customHeight="1" x14ac:dyDescent="0.2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 x14ac:dyDescent="0.2">
      <c r="A16" s="150">
        <v>313</v>
      </c>
      <c r="B16" s="151" t="s">
        <v>29</v>
      </c>
      <c r="C16" s="163">
        <f t="shared" si="1"/>
        <v>880000</v>
      </c>
      <c r="D16" s="163">
        <f t="shared" ref="D16:J16" si="7">D17+D18</f>
        <v>0</v>
      </c>
      <c r="E16" s="163">
        <v>880000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/>
      <c r="M16" s="163"/>
      <c r="N16" s="163"/>
      <c r="O16" s="163"/>
      <c r="P16" s="163"/>
    </row>
    <row r="17" spans="1:16" ht="12.75" hidden="1" customHeight="1" x14ac:dyDescent="0.2">
      <c r="A17" s="153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hidden="1" customHeight="1" x14ac:dyDescent="0.2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 x14ac:dyDescent="0.2">
      <c r="A19" s="147">
        <v>32</v>
      </c>
      <c r="B19" s="148" t="s">
        <v>30</v>
      </c>
      <c r="C19" s="149">
        <f t="shared" si="1"/>
        <v>412000</v>
      </c>
      <c r="D19" s="149">
        <f t="shared" ref="D19:J19" si="8">D20+D22</f>
        <v>0</v>
      </c>
      <c r="E19" s="149">
        <f t="shared" si="8"/>
        <v>412000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/>
      <c r="M19" s="149"/>
      <c r="N19" s="149"/>
      <c r="O19" s="149"/>
      <c r="P19" s="149"/>
    </row>
    <row r="20" spans="1:16" ht="14.25" customHeight="1" x14ac:dyDescent="0.2">
      <c r="A20" s="150">
        <v>321</v>
      </c>
      <c r="B20" s="151" t="s">
        <v>31</v>
      </c>
      <c r="C20" s="163">
        <f t="shared" si="1"/>
        <v>390000</v>
      </c>
      <c r="D20" s="163">
        <f t="shared" ref="D20:J20" si="9">D21</f>
        <v>0</v>
      </c>
      <c r="E20" s="163">
        <v>390000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/>
      <c r="M20" s="163"/>
      <c r="N20" s="163"/>
      <c r="O20" s="163"/>
      <c r="P20" s="163"/>
    </row>
    <row r="21" spans="1:16" ht="0.75" customHeight="1" x14ac:dyDescent="0.2">
      <c r="A21" s="153"/>
      <c r="B21" s="15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14.25" customHeight="1" x14ac:dyDescent="0.2">
      <c r="A22" s="150">
        <v>329</v>
      </c>
      <c r="B22" s="151" t="s">
        <v>34</v>
      </c>
      <c r="C22" s="152">
        <f t="shared" si="1"/>
        <v>22000</v>
      </c>
      <c r="D22" s="152">
        <v>0</v>
      </c>
      <c r="E22" s="163">
        <v>22000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/>
      <c r="M22" s="163"/>
      <c r="N22" s="163"/>
      <c r="O22" s="163"/>
      <c r="P22" s="163"/>
    </row>
    <row r="23" spans="1:16" ht="12.75" hidden="1" customHeight="1" x14ac:dyDescent="0.2">
      <c r="A23" s="153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 hidden="1" x14ac:dyDescent="0.2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 x14ac:dyDescent="0.2">
      <c r="A25" s="257" t="s">
        <v>71</v>
      </c>
      <c r="B25" s="257"/>
      <c r="C25" s="164">
        <f>SUM(D25:K25)</f>
        <v>638698</v>
      </c>
      <c r="D25" s="164">
        <f>D26+D59</f>
        <v>531096</v>
      </c>
      <c r="E25" s="164">
        <f t="shared" ref="E25:J25" si="11">E27</f>
        <v>21122</v>
      </c>
      <c r="F25" s="164">
        <f t="shared" si="11"/>
        <v>25750</v>
      </c>
      <c r="G25" s="164">
        <f t="shared" si="11"/>
        <v>24130</v>
      </c>
      <c r="H25" s="164">
        <f t="shared" si="11"/>
        <v>36000</v>
      </c>
      <c r="I25" s="164">
        <f t="shared" si="11"/>
        <v>0</v>
      </c>
      <c r="J25" s="164">
        <f t="shared" si="11"/>
        <v>0</v>
      </c>
      <c r="K25" s="164">
        <f>K26+K59</f>
        <v>600</v>
      </c>
      <c r="L25" s="164"/>
      <c r="M25" s="164"/>
      <c r="N25" s="164"/>
      <c r="O25" s="164"/>
      <c r="P25" s="164"/>
    </row>
    <row r="26" spans="1:16" x14ac:dyDescent="0.2">
      <c r="A26" s="264" t="s">
        <v>75</v>
      </c>
      <c r="B26" s="264"/>
      <c r="C26" s="143">
        <f t="shared" ref="C26:C57" si="12">SUM(D26:K26)</f>
        <v>565199</v>
      </c>
      <c r="D26" s="143">
        <f t="shared" ref="D26:K26" si="13">D27</f>
        <v>457597</v>
      </c>
      <c r="E26" s="143">
        <f t="shared" si="13"/>
        <v>21122</v>
      </c>
      <c r="F26" s="143">
        <f t="shared" si="13"/>
        <v>25750</v>
      </c>
      <c r="G26" s="143">
        <f t="shared" si="13"/>
        <v>24130</v>
      </c>
      <c r="H26" s="143">
        <f t="shared" si="13"/>
        <v>36000</v>
      </c>
      <c r="I26" s="143">
        <f t="shared" si="13"/>
        <v>0</v>
      </c>
      <c r="J26" s="143">
        <f t="shared" si="13"/>
        <v>0</v>
      </c>
      <c r="K26" s="143">
        <f t="shared" si="13"/>
        <v>600</v>
      </c>
      <c r="L26" s="143"/>
      <c r="M26" s="143"/>
      <c r="N26" s="143"/>
      <c r="O26" s="143"/>
      <c r="P26" s="143"/>
    </row>
    <row r="27" spans="1:16" x14ac:dyDescent="0.2">
      <c r="A27" s="144">
        <v>3</v>
      </c>
      <c r="B27" s="145" t="s">
        <v>25</v>
      </c>
      <c r="C27" s="146">
        <f t="shared" si="12"/>
        <v>565199</v>
      </c>
      <c r="D27" s="146">
        <f t="shared" ref="D27:K27" si="14">D28+D56</f>
        <v>457597</v>
      </c>
      <c r="E27" s="146">
        <f t="shared" si="14"/>
        <v>21122</v>
      </c>
      <c r="F27" s="146">
        <f t="shared" si="14"/>
        <v>25750</v>
      </c>
      <c r="G27" s="146">
        <f>G28</f>
        <v>24130</v>
      </c>
      <c r="H27" s="146">
        <f t="shared" si="14"/>
        <v>36000</v>
      </c>
      <c r="I27" s="146">
        <f t="shared" si="14"/>
        <v>0</v>
      </c>
      <c r="J27" s="146">
        <f t="shared" si="14"/>
        <v>0</v>
      </c>
      <c r="K27" s="146">
        <f t="shared" si="14"/>
        <v>600</v>
      </c>
      <c r="L27" s="146"/>
      <c r="M27" s="146"/>
      <c r="N27" s="146"/>
      <c r="O27" s="146"/>
      <c r="P27" s="146"/>
    </row>
    <row r="28" spans="1:16" s="12" customFormat="1" x14ac:dyDescent="0.2">
      <c r="A28" s="147">
        <v>32</v>
      </c>
      <c r="B28" s="148" t="s">
        <v>30</v>
      </c>
      <c r="C28" s="149">
        <f t="shared" si="12"/>
        <v>561099</v>
      </c>
      <c r="D28" s="149">
        <f>D29+D33+D38+D47+D49</f>
        <v>453697</v>
      </c>
      <c r="E28" s="149">
        <f t="shared" ref="E28:J28" si="15">E29+E33+E38+E47+E49</f>
        <v>21122</v>
      </c>
      <c r="F28" s="149">
        <f t="shared" si="15"/>
        <v>25550</v>
      </c>
      <c r="G28" s="149">
        <v>24130</v>
      </c>
      <c r="H28" s="149">
        <f t="shared" si="15"/>
        <v>36000</v>
      </c>
      <c r="I28" s="149">
        <f t="shared" si="15"/>
        <v>0</v>
      </c>
      <c r="J28" s="149">
        <f t="shared" si="15"/>
        <v>0</v>
      </c>
      <c r="K28" s="149">
        <f>K29+K33+K38+K47+K49+K67</f>
        <v>600</v>
      </c>
      <c r="L28" s="149"/>
      <c r="M28" s="149"/>
      <c r="N28" s="149"/>
      <c r="O28" s="149"/>
      <c r="P28" s="149"/>
    </row>
    <row r="29" spans="1:16" x14ac:dyDescent="0.2">
      <c r="A29" s="150">
        <v>321</v>
      </c>
      <c r="B29" s="151" t="s">
        <v>31</v>
      </c>
      <c r="C29" s="163">
        <f t="shared" si="12"/>
        <v>23050</v>
      </c>
      <c r="D29" s="163">
        <v>17500</v>
      </c>
      <c r="E29" s="163">
        <f t="shared" ref="E29:J29" si="16">E30+E31+E32</f>
        <v>0</v>
      </c>
      <c r="F29" s="163">
        <v>5550</v>
      </c>
      <c r="G29" s="163">
        <f t="shared" si="16"/>
        <v>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v>0</v>
      </c>
      <c r="L29" s="163"/>
      <c r="M29" s="163"/>
      <c r="N29" s="163"/>
      <c r="O29" s="163"/>
      <c r="P29" s="163"/>
    </row>
    <row r="30" spans="1:16" ht="12.75" hidden="1" customHeight="1" x14ac:dyDescent="0.2">
      <c r="A30" s="153"/>
      <c r="B30" s="154"/>
      <c r="C30" s="163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hidden="1" customHeight="1" x14ac:dyDescent="0.2">
      <c r="A31" s="153"/>
      <c r="B31" s="154"/>
      <c r="C31" s="163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hidden="1" customHeight="1" x14ac:dyDescent="0.2">
      <c r="A32" s="153"/>
      <c r="B32" s="154"/>
      <c r="C32" s="163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 x14ac:dyDescent="0.2">
      <c r="A33" s="150">
        <v>322</v>
      </c>
      <c r="B33" s="151" t="s">
        <v>32</v>
      </c>
      <c r="C33" s="163">
        <f t="shared" si="12"/>
        <v>283044</v>
      </c>
      <c r="D33" s="163">
        <v>251672</v>
      </c>
      <c r="E33" s="163">
        <v>21122</v>
      </c>
      <c r="F33" s="163">
        <v>9650</v>
      </c>
      <c r="G33" s="163">
        <f t="shared" ref="E33:J33" si="17">SUM(G34:G37)</f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v>600</v>
      </c>
      <c r="L33" s="163"/>
      <c r="M33" s="163"/>
      <c r="N33" s="163"/>
      <c r="O33" s="163"/>
      <c r="P33" s="163"/>
    </row>
    <row r="34" spans="1:16" ht="12.75" hidden="1" customHeight="1" x14ac:dyDescent="0.2">
      <c r="A34" s="153"/>
      <c r="B34" s="15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ht="12.75" hidden="1" customHeight="1" x14ac:dyDescent="0.2">
      <c r="A35" s="153"/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hidden="1" customHeight="1" x14ac:dyDescent="0.2">
      <c r="A36" s="153"/>
      <c r="B36" s="15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2.75" hidden="1" customHeight="1" x14ac:dyDescent="0.2">
      <c r="A37" s="153"/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 x14ac:dyDescent="0.2">
      <c r="A38" s="150">
        <v>323</v>
      </c>
      <c r="B38" s="151" t="s">
        <v>33</v>
      </c>
      <c r="C38" s="163">
        <f t="shared" si="12"/>
        <v>212275</v>
      </c>
      <c r="D38" s="163">
        <v>161525</v>
      </c>
      <c r="E38" s="163">
        <f t="shared" ref="E38:J38" si="18">SUM(E39:E46)</f>
        <v>0</v>
      </c>
      <c r="F38" s="163">
        <v>150</v>
      </c>
      <c r="G38" s="163">
        <v>14600</v>
      </c>
      <c r="H38" s="163">
        <v>36000</v>
      </c>
      <c r="I38" s="163">
        <f t="shared" si="18"/>
        <v>0</v>
      </c>
      <c r="J38" s="163">
        <f t="shared" si="18"/>
        <v>0</v>
      </c>
      <c r="K38" s="163"/>
      <c r="L38" s="163"/>
      <c r="M38" s="163"/>
      <c r="N38" s="163"/>
      <c r="O38" s="163"/>
      <c r="P38" s="163"/>
    </row>
    <row r="39" spans="1:16" ht="12.75" hidden="1" customHeight="1" x14ac:dyDescent="0.2">
      <c r="A39" s="153"/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ht="12.75" hidden="1" customHeight="1" x14ac:dyDescent="0.2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hidden="1" customHeight="1" x14ac:dyDescent="0.2">
      <c r="A41" s="153"/>
      <c r="B41" s="15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hidden="1" customHeight="1" x14ac:dyDescent="0.2">
      <c r="A42" s="153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hidden="1" customHeight="1" x14ac:dyDescent="0.2">
      <c r="A43" s="153"/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12.75" hidden="1" customHeight="1" x14ac:dyDescent="0.2">
      <c r="A44" s="153"/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</row>
    <row r="45" spans="1:16" ht="11.25" hidden="1" customHeight="1" x14ac:dyDescent="0.2">
      <c r="A45" s="153"/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hidden="1" customHeight="1" x14ac:dyDescent="0.2">
      <c r="A46" s="153"/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ht="25.5" x14ac:dyDescent="0.2">
      <c r="A47" s="150">
        <v>324</v>
      </c>
      <c r="B47" s="151" t="s">
        <v>52</v>
      </c>
      <c r="C47" s="163">
        <f t="shared" si="12"/>
        <v>0</v>
      </c>
      <c r="D47" s="163">
        <f t="shared" ref="D47:J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/>
      <c r="M47" s="163"/>
      <c r="N47" s="163"/>
      <c r="O47" s="163"/>
      <c r="P47" s="163"/>
    </row>
    <row r="48" spans="1:16" ht="0.75" customHeight="1" x14ac:dyDescent="0.2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 x14ac:dyDescent="0.2">
      <c r="A49" s="150">
        <v>329</v>
      </c>
      <c r="B49" s="151" t="s">
        <v>34</v>
      </c>
      <c r="C49" s="163">
        <f t="shared" si="12"/>
        <v>42200</v>
      </c>
      <c r="D49" s="163">
        <v>23000</v>
      </c>
      <c r="E49" s="163">
        <f t="shared" ref="E49:J49" si="20">SUM(E50:E55)</f>
        <v>0</v>
      </c>
      <c r="F49" s="163">
        <v>10200</v>
      </c>
      <c r="G49" s="163">
        <v>9000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/>
      <c r="M49" s="163"/>
      <c r="N49" s="163"/>
      <c r="O49" s="163"/>
      <c r="P49" s="163"/>
    </row>
    <row r="50" spans="1:16" ht="12.75" hidden="1" customHeight="1" x14ac:dyDescent="0.2">
      <c r="A50" s="153"/>
      <c r="B50" s="15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hidden="1" customHeight="1" x14ac:dyDescent="0.2">
      <c r="A51" s="153"/>
      <c r="B51" s="15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hidden="1" customHeight="1" x14ac:dyDescent="0.2">
      <c r="A52" s="153"/>
      <c r="B52" s="15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hidden="1" customHeight="1" x14ac:dyDescent="0.2">
      <c r="A53" s="153"/>
      <c r="B53" s="15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hidden="1" customHeight="1" x14ac:dyDescent="0.2">
      <c r="A54" s="153"/>
      <c r="B54" s="15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hidden="1" customHeight="1" x14ac:dyDescent="0.2">
      <c r="A55" s="153"/>
      <c r="B55" s="154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s="12" customFormat="1" x14ac:dyDescent="0.2">
      <c r="A56" s="147">
        <v>34</v>
      </c>
      <c r="B56" s="148" t="s">
        <v>35</v>
      </c>
      <c r="C56" s="149">
        <f t="shared" si="12"/>
        <v>4100</v>
      </c>
      <c r="D56" s="149">
        <f t="shared" ref="D56:J56" si="21">D57</f>
        <v>3900</v>
      </c>
      <c r="E56" s="149">
        <f t="shared" si="21"/>
        <v>0</v>
      </c>
      <c r="F56" s="149">
        <f t="shared" si="21"/>
        <v>200</v>
      </c>
      <c r="G56" s="149">
        <f t="shared" si="21"/>
        <v>0</v>
      </c>
      <c r="H56" s="149">
        <f t="shared" si="21"/>
        <v>0</v>
      </c>
      <c r="I56" s="149">
        <f t="shared" si="21"/>
        <v>0</v>
      </c>
      <c r="J56" s="149">
        <f t="shared" si="21"/>
        <v>0</v>
      </c>
      <c r="K56" s="149">
        <v>0</v>
      </c>
      <c r="L56" s="149"/>
      <c r="M56" s="149"/>
      <c r="N56" s="149"/>
      <c r="O56" s="149"/>
      <c r="P56" s="149"/>
    </row>
    <row r="57" spans="1:16" ht="12.75" customHeight="1" x14ac:dyDescent="0.2">
      <c r="A57" s="150">
        <v>343</v>
      </c>
      <c r="B57" s="151" t="s">
        <v>36</v>
      </c>
      <c r="C57" s="163">
        <f t="shared" si="12"/>
        <v>4100</v>
      </c>
      <c r="D57" s="163">
        <v>3900</v>
      </c>
      <c r="E57" s="163">
        <f t="shared" ref="E57:J57" si="22">E58</f>
        <v>0</v>
      </c>
      <c r="F57" s="163">
        <v>200</v>
      </c>
      <c r="G57" s="163">
        <f t="shared" si="22"/>
        <v>0</v>
      </c>
      <c r="H57" s="163">
        <f t="shared" si="22"/>
        <v>0</v>
      </c>
      <c r="I57" s="163">
        <f t="shared" si="22"/>
        <v>0</v>
      </c>
      <c r="J57" s="163">
        <f t="shared" si="22"/>
        <v>0</v>
      </c>
      <c r="K57" s="163">
        <v>0</v>
      </c>
      <c r="L57" s="163"/>
      <c r="M57" s="163"/>
      <c r="N57" s="163"/>
      <c r="O57" s="163"/>
      <c r="P57" s="163"/>
    </row>
    <row r="58" spans="1:16" ht="0.75" customHeight="1" x14ac:dyDescent="0.2">
      <c r="A58" s="153"/>
      <c r="B58" s="154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 x14ac:dyDescent="0.2">
      <c r="A59" s="141" t="s">
        <v>76</v>
      </c>
      <c r="B59" s="142"/>
      <c r="C59" s="143">
        <f>SUM(D59:K59)</f>
        <v>73499</v>
      </c>
      <c r="D59" s="143">
        <f>D60</f>
        <v>73499</v>
      </c>
      <c r="E59" s="143">
        <f t="shared" ref="E59:K60" si="23">E60</f>
        <v>0</v>
      </c>
      <c r="F59" s="143">
        <f t="shared" si="23"/>
        <v>0</v>
      </c>
      <c r="G59" s="143">
        <f t="shared" si="23"/>
        <v>0</v>
      </c>
      <c r="H59" s="143">
        <f t="shared" si="23"/>
        <v>0</v>
      </c>
      <c r="I59" s="143">
        <f t="shared" si="23"/>
        <v>0</v>
      </c>
      <c r="J59" s="143">
        <f t="shared" si="23"/>
        <v>0</v>
      </c>
      <c r="K59" s="143">
        <f t="shared" si="23"/>
        <v>0</v>
      </c>
      <c r="L59" s="143"/>
      <c r="M59" s="143"/>
      <c r="N59" s="143"/>
      <c r="O59" s="143"/>
      <c r="P59" s="143"/>
    </row>
    <row r="60" spans="1:16" s="12" customFormat="1" x14ac:dyDescent="0.2">
      <c r="A60" s="144">
        <v>3</v>
      </c>
      <c r="B60" s="145" t="s">
        <v>25</v>
      </c>
      <c r="C60" s="146">
        <f t="shared" ref="C60:C64" si="24">SUM(D60:K60)</f>
        <v>73499</v>
      </c>
      <c r="D60" s="146">
        <f>D61</f>
        <v>73499</v>
      </c>
      <c r="E60" s="146">
        <f t="shared" si="23"/>
        <v>0</v>
      </c>
      <c r="F60" s="146">
        <f t="shared" si="23"/>
        <v>0</v>
      </c>
      <c r="G60" s="146">
        <f t="shared" si="23"/>
        <v>0</v>
      </c>
      <c r="H60" s="146">
        <f t="shared" si="23"/>
        <v>0</v>
      </c>
      <c r="I60" s="146">
        <f t="shared" si="23"/>
        <v>0</v>
      </c>
      <c r="J60" s="146">
        <f t="shared" si="23"/>
        <v>0</v>
      </c>
      <c r="K60" s="146">
        <f t="shared" si="23"/>
        <v>0</v>
      </c>
      <c r="L60" s="146"/>
      <c r="M60" s="146"/>
      <c r="N60" s="146"/>
      <c r="O60" s="146"/>
      <c r="P60" s="146"/>
    </row>
    <row r="61" spans="1:16" s="12" customFormat="1" x14ac:dyDescent="0.2">
      <c r="A61" s="147">
        <v>32</v>
      </c>
      <c r="B61" s="148" t="s">
        <v>30</v>
      </c>
      <c r="C61" s="149">
        <f t="shared" si="24"/>
        <v>73499</v>
      </c>
      <c r="D61" s="149">
        <f>D62+D64</f>
        <v>73499</v>
      </c>
      <c r="E61" s="149">
        <f t="shared" ref="E61:K61" si="25">E62+E64</f>
        <v>0</v>
      </c>
      <c r="F61" s="149">
        <f t="shared" si="25"/>
        <v>0</v>
      </c>
      <c r="G61" s="149">
        <f t="shared" si="25"/>
        <v>0</v>
      </c>
      <c r="H61" s="149">
        <f t="shared" si="25"/>
        <v>0</v>
      </c>
      <c r="I61" s="149">
        <f t="shared" si="25"/>
        <v>0</v>
      </c>
      <c r="J61" s="149">
        <f t="shared" si="25"/>
        <v>0</v>
      </c>
      <c r="K61" s="149">
        <f t="shared" si="25"/>
        <v>0</v>
      </c>
      <c r="L61" s="149"/>
      <c r="M61" s="149"/>
      <c r="N61" s="149"/>
      <c r="O61" s="149"/>
      <c r="P61" s="149"/>
    </row>
    <row r="62" spans="1:16" s="12" customFormat="1" ht="12.75" customHeight="1" x14ac:dyDescent="0.2">
      <c r="A62" s="150">
        <v>322</v>
      </c>
      <c r="B62" s="151" t="s">
        <v>32</v>
      </c>
      <c r="C62" s="163">
        <f t="shared" si="24"/>
        <v>18561</v>
      </c>
      <c r="D62" s="163">
        <f>D63</f>
        <v>18561</v>
      </c>
      <c r="E62" s="163">
        <f t="shared" ref="E62:K62" si="26">E63</f>
        <v>0</v>
      </c>
      <c r="F62" s="163">
        <f t="shared" si="26"/>
        <v>0</v>
      </c>
      <c r="G62" s="163">
        <f t="shared" si="26"/>
        <v>0</v>
      </c>
      <c r="H62" s="163">
        <f t="shared" si="26"/>
        <v>0</v>
      </c>
      <c r="I62" s="163">
        <f t="shared" si="26"/>
        <v>0</v>
      </c>
      <c r="J62" s="163">
        <f t="shared" si="26"/>
        <v>0</v>
      </c>
      <c r="K62" s="163">
        <f t="shared" si="26"/>
        <v>0</v>
      </c>
      <c r="L62" s="163"/>
      <c r="M62" s="163"/>
      <c r="N62" s="163"/>
      <c r="O62" s="163"/>
      <c r="P62" s="163"/>
    </row>
    <row r="63" spans="1:16" ht="12.75" customHeight="1" x14ac:dyDescent="0.2">
      <c r="A63" s="153">
        <v>3224</v>
      </c>
      <c r="B63" s="154" t="s">
        <v>50</v>
      </c>
      <c r="C63" s="152">
        <f>SUM(D63:K63)</f>
        <v>18561</v>
      </c>
      <c r="D63" s="152">
        <v>18561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 x14ac:dyDescent="0.2">
      <c r="A64" s="150">
        <v>323</v>
      </c>
      <c r="B64" s="151" t="s">
        <v>33</v>
      </c>
      <c r="C64" s="163">
        <f t="shared" si="24"/>
        <v>54938</v>
      </c>
      <c r="D64" s="163">
        <v>54938</v>
      </c>
      <c r="E64" s="163">
        <f t="shared" ref="E64:K64" si="27">E65+E66</f>
        <v>0</v>
      </c>
      <c r="F64" s="163">
        <f t="shared" si="27"/>
        <v>0</v>
      </c>
      <c r="G64" s="163">
        <f t="shared" si="27"/>
        <v>0</v>
      </c>
      <c r="H64" s="163">
        <f t="shared" si="27"/>
        <v>0</v>
      </c>
      <c r="I64" s="163">
        <f t="shared" si="27"/>
        <v>0</v>
      </c>
      <c r="J64" s="163">
        <f t="shared" si="27"/>
        <v>0</v>
      </c>
      <c r="K64" s="163">
        <f t="shared" si="27"/>
        <v>0</v>
      </c>
      <c r="L64" s="163"/>
      <c r="M64" s="163"/>
      <c r="N64" s="163"/>
      <c r="O64" s="163"/>
      <c r="P64" s="163"/>
    </row>
    <row r="65" spans="1:16" ht="12.75" hidden="1" customHeight="1" x14ac:dyDescent="0.2">
      <c r="A65" s="153"/>
      <c r="B65" s="15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5" hidden="1" customHeight="1" x14ac:dyDescent="0.2">
      <c r="A66" s="153"/>
      <c r="B66" s="154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 x14ac:dyDescent="0.2">
      <c r="A67" s="259"/>
      <c r="B67" s="259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 x14ac:dyDescent="0.2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 x14ac:dyDescent="0.2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 hidden="1" x14ac:dyDescent="0.2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 x14ac:dyDescent="0.2">
      <c r="A71" s="257" t="s">
        <v>68</v>
      </c>
      <c r="B71" s="257"/>
      <c r="C71" s="158">
        <f>SUM(D71:K71)</f>
        <v>0</v>
      </c>
      <c r="D71" s="158">
        <f t="shared" ref="D71:J71" si="28">D72</f>
        <v>0</v>
      </c>
      <c r="E71" s="158">
        <f t="shared" si="28"/>
        <v>0</v>
      </c>
      <c r="F71" s="158">
        <f t="shared" si="28"/>
        <v>0</v>
      </c>
      <c r="G71" s="158">
        <f t="shared" si="28"/>
        <v>0</v>
      </c>
      <c r="H71" s="158">
        <f t="shared" si="28"/>
        <v>0</v>
      </c>
      <c r="I71" s="158">
        <f t="shared" si="28"/>
        <v>0</v>
      </c>
      <c r="J71" s="158">
        <f t="shared" si="28"/>
        <v>0</v>
      </c>
      <c r="K71" s="158">
        <v>0</v>
      </c>
      <c r="L71" s="158"/>
      <c r="M71" s="158"/>
      <c r="N71" s="158"/>
      <c r="O71" s="158"/>
      <c r="P71" s="158"/>
    </row>
    <row r="72" spans="1:16" ht="26.25" customHeight="1" x14ac:dyDescent="0.2">
      <c r="A72" s="258"/>
      <c r="B72" s="258"/>
      <c r="C72" s="160">
        <f t="shared" ref="C72:C77" si="2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/>
      <c r="O72" s="160"/>
      <c r="P72" s="160"/>
    </row>
    <row r="73" spans="1:16" ht="25.5" x14ac:dyDescent="0.2">
      <c r="A73" s="144">
        <v>4</v>
      </c>
      <c r="B73" s="161" t="s">
        <v>38</v>
      </c>
      <c r="C73" s="162">
        <f t="shared" si="29"/>
        <v>0</v>
      </c>
      <c r="D73" s="162">
        <f t="shared" ref="D73:J73" si="30">D74</f>
        <v>0</v>
      </c>
      <c r="E73" s="162">
        <f t="shared" si="30"/>
        <v>0</v>
      </c>
      <c r="F73" s="162">
        <f t="shared" si="30"/>
        <v>0</v>
      </c>
      <c r="G73" s="162">
        <f t="shared" si="30"/>
        <v>0</v>
      </c>
      <c r="H73" s="162">
        <f t="shared" si="30"/>
        <v>0</v>
      </c>
      <c r="I73" s="162">
        <f t="shared" si="30"/>
        <v>0</v>
      </c>
      <c r="J73" s="162">
        <f t="shared" si="30"/>
        <v>0</v>
      </c>
      <c r="K73" s="162">
        <v>0</v>
      </c>
      <c r="L73" s="162"/>
      <c r="M73" s="162"/>
      <c r="N73" s="162"/>
      <c r="O73" s="162"/>
      <c r="P73" s="162"/>
    </row>
    <row r="74" spans="1:16" ht="25.5" x14ac:dyDescent="0.2">
      <c r="A74" s="147">
        <v>45</v>
      </c>
      <c r="B74" s="148" t="s">
        <v>60</v>
      </c>
      <c r="C74" s="149">
        <f t="shared" si="29"/>
        <v>0</v>
      </c>
      <c r="D74" s="149">
        <f t="shared" ref="D74:J74" si="31">D75</f>
        <v>0</v>
      </c>
      <c r="E74" s="149">
        <f t="shared" si="31"/>
        <v>0</v>
      </c>
      <c r="F74" s="149">
        <f t="shared" si="31"/>
        <v>0</v>
      </c>
      <c r="G74" s="149">
        <f t="shared" si="31"/>
        <v>0</v>
      </c>
      <c r="H74" s="149">
        <f t="shared" si="31"/>
        <v>0</v>
      </c>
      <c r="I74" s="149">
        <f t="shared" si="31"/>
        <v>0</v>
      </c>
      <c r="J74" s="149">
        <f t="shared" si="31"/>
        <v>0</v>
      </c>
      <c r="K74" s="149">
        <v>0</v>
      </c>
      <c r="L74" s="149"/>
      <c r="M74" s="149"/>
      <c r="N74" s="149"/>
      <c r="O74" s="149"/>
      <c r="P74" s="149"/>
    </row>
    <row r="75" spans="1:16" ht="25.5" x14ac:dyDescent="0.2">
      <c r="A75" s="150">
        <v>451</v>
      </c>
      <c r="B75" s="151" t="s">
        <v>61</v>
      </c>
      <c r="C75" s="163">
        <f t="shared" si="29"/>
        <v>0</v>
      </c>
      <c r="D75" s="163">
        <f t="shared" ref="D75:J75" si="32">D76</f>
        <v>0</v>
      </c>
      <c r="E75" s="163">
        <f t="shared" si="32"/>
        <v>0</v>
      </c>
      <c r="F75" s="163">
        <f t="shared" si="32"/>
        <v>0</v>
      </c>
      <c r="G75" s="163">
        <f t="shared" si="32"/>
        <v>0</v>
      </c>
      <c r="H75" s="163">
        <f t="shared" si="32"/>
        <v>0</v>
      </c>
      <c r="I75" s="163">
        <f t="shared" si="32"/>
        <v>0</v>
      </c>
      <c r="J75" s="163">
        <f t="shared" si="32"/>
        <v>0</v>
      </c>
      <c r="K75" s="163">
        <v>0</v>
      </c>
      <c r="L75" s="163"/>
      <c r="M75" s="163"/>
      <c r="N75" s="163"/>
      <c r="O75" s="163"/>
      <c r="P75" s="163"/>
    </row>
    <row r="76" spans="1:16" ht="25.5" customHeight="1" x14ac:dyDescent="0.2">
      <c r="A76" s="153">
        <v>4511</v>
      </c>
      <c r="B76" s="154" t="s">
        <v>61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 ht="0.75" customHeight="1" x14ac:dyDescent="0.2">
      <c r="A77" s="150"/>
      <c r="B77" s="151"/>
      <c r="C77" s="155">
        <f t="shared" si="2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/>
      <c r="O77" s="155"/>
      <c r="P77" s="155"/>
    </row>
    <row r="78" spans="1:16" ht="27" customHeight="1" x14ac:dyDescent="0.2">
      <c r="A78" s="257" t="s">
        <v>67</v>
      </c>
      <c r="B78" s="257"/>
      <c r="C78" s="158">
        <f>C79+C96</f>
        <v>221000</v>
      </c>
      <c r="D78" s="158">
        <f>D79+D96</f>
        <v>0</v>
      </c>
      <c r="E78" s="158">
        <f t="shared" ref="D78:K79" si="33">E79</f>
        <v>0</v>
      </c>
      <c r="F78" s="158">
        <f t="shared" si="33"/>
        <v>0</v>
      </c>
      <c r="G78" s="158">
        <f t="shared" si="33"/>
        <v>221000</v>
      </c>
      <c r="H78" s="158">
        <f t="shared" si="33"/>
        <v>0</v>
      </c>
      <c r="I78" s="158">
        <f t="shared" si="33"/>
        <v>0</v>
      </c>
      <c r="J78" s="158">
        <f t="shared" si="33"/>
        <v>0</v>
      </c>
      <c r="K78" s="158">
        <f t="shared" si="33"/>
        <v>0</v>
      </c>
      <c r="L78" s="158"/>
      <c r="M78" s="158"/>
      <c r="N78" s="158"/>
      <c r="O78" s="158"/>
      <c r="P78" s="158"/>
    </row>
    <row r="79" spans="1:16" s="12" customFormat="1" ht="12.75" customHeight="1" x14ac:dyDescent="0.2">
      <c r="A79" s="165" t="s">
        <v>62</v>
      </c>
      <c r="B79" s="166" t="s">
        <v>64</v>
      </c>
      <c r="C79" s="160">
        <f t="shared" ref="C79:C94" si="34">SUM(D79:K79)</f>
        <v>221000</v>
      </c>
      <c r="D79" s="160">
        <f t="shared" si="33"/>
        <v>0</v>
      </c>
      <c r="E79" s="160">
        <f t="shared" si="33"/>
        <v>0</v>
      </c>
      <c r="F79" s="160">
        <f t="shared" si="33"/>
        <v>0</v>
      </c>
      <c r="G79" s="160">
        <f t="shared" si="33"/>
        <v>221000</v>
      </c>
      <c r="H79" s="160">
        <f t="shared" si="33"/>
        <v>0</v>
      </c>
      <c r="I79" s="160">
        <f t="shared" si="33"/>
        <v>0</v>
      </c>
      <c r="J79" s="160">
        <f t="shared" si="33"/>
        <v>0</v>
      </c>
      <c r="K79" s="160">
        <f t="shared" si="33"/>
        <v>0</v>
      </c>
      <c r="L79" s="160"/>
      <c r="M79" s="160"/>
      <c r="N79" s="160"/>
      <c r="O79" s="160"/>
      <c r="P79" s="160"/>
    </row>
    <row r="80" spans="1:16" s="12" customFormat="1" x14ac:dyDescent="0.2">
      <c r="A80" s="167">
        <v>3</v>
      </c>
      <c r="B80" s="168" t="s">
        <v>25</v>
      </c>
      <c r="C80" s="162">
        <f t="shared" si="34"/>
        <v>221000</v>
      </c>
      <c r="D80" s="162">
        <f t="shared" ref="D80:K80" si="35">D81+D93</f>
        <v>0</v>
      </c>
      <c r="E80" s="162">
        <f>E81+E93</f>
        <v>0</v>
      </c>
      <c r="F80" s="162">
        <f t="shared" si="35"/>
        <v>0</v>
      </c>
      <c r="G80" s="162">
        <f t="shared" si="35"/>
        <v>221000</v>
      </c>
      <c r="H80" s="162">
        <f t="shared" si="35"/>
        <v>0</v>
      </c>
      <c r="I80" s="162">
        <f t="shared" si="35"/>
        <v>0</v>
      </c>
      <c r="J80" s="162">
        <f t="shared" si="35"/>
        <v>0</v>
      </c>
      <c r="K80" s="162">
        <f t="shared" si="35"/>
        <v>0</v>
      </c>
      <c r="L80" s="162"/>
      <c r="M80" s="162"/>
      <c r="N80" s="162"/>
      <c r="O80" s="162"/>
      <c r="P80" s="162"/>
    </row>
    <row r="81" spans="1:16" s="12" customFormat="1" x14ac:dyDescent="0.2">
      <c r="A81" s="169">
        <v>32</v>
      </c>
      <c r="B81" s="170" t="s">
        <v>30</v>
      </c>
      <c r="C81" s="149">
        <f t="shared" si="34"/>
        <v>221000</v>
      </c>
      <c r="D81" s="149">
        <f t="shared" ref="D81:K81" si="36">D82+D89</f>
        <v>0</v>
      </c>
      <c r="E81" s="149">
        <f t="shared" si="36"/>
        <v>0</v>
      </c>
      <c r="F81" s="149">
        <f t="shared" si="36"/>
        <v>0</v>
      </c>
      <c r="G81" s="149">
        <f t="shared" si="36"/>
        <v>221000</v>
      </c>
      <c r="H81" s="149">
        <f t="shared" si="36"/>
        <v>0</v>
      </c>
      <c r="I81" s="149">
        <f t="shared" si="36"/>
        <v>0</v>
      </c>
      <c r="J81" s="149">
        <f t="shared" si="36"/>
        <v>0</v>
      </c>
      <c r="K81" s="149">
        <f t="shared" si="36"/>
        <v>0</v>
      </c>
      <c r="L81" s="149"/>
      <c r="M81" s="149"/>
      <c r="N81" s="149"/>
      <c r="O81" s="149"/>
      <c r="P81" s="149"/>
    </row>
    <row r="82" spans="1:16" x14ac:dyDescent="0.2">
      <c r="A82" s="171">
        <v>322</v>
      </c>
      <c r="B82" s="172" t="s">
        <v>32</v>
      </c>
      <c r="C82" s="163">
        <f t="shared" si="34"/>
        <v>221000</v>
      </c>
      <c r="D82" s="163">
        <f t="shared" ref="D82:K82" si="37">SUM(D83:D88)</f>
        <v>0</v>
      </c>
      <c r="E82" s="163">
        <f t="shared" si="37"/>
        <v>0</v>
      </c>
      <c r="F82" s="163">
        <f t="shared" si="37"/>
        <v>0</v>
      </c>
      <c r="G82" s="163">
        <v>221000</v>
      </c>
      <c r="H82" s="163">
        <f t="shared" si="37"/>
        <v>0</v>
      </c>
      <c r="I82" s="163">
        <f t="shared" si="37"/>
        <v>0</v>
      </c>
      <c r="J82" s="163">
        <f t="shared" si="37"/>
        <v>0</v>
      </c>
      <c r="K82" s="163">
        <f t="shared" si="37"/>
        <v>0</v>
      </c>
      <c r="L82" s="163"/>
      <c r="M82" s="163"/>
      <c r="N82" s="163"/>
      <c r="O82" s="163"/>
      <c r="P82" s="163"/>
    </row>
    <row r="83" spans="1:16" ht="12.75" hidden="1" customHeight="1" x14ac:dyDescent="0.2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ht="12.75" hidden="1" customHeight="1" x14ac:dyDescent="0.2">
      <c r="A84" s="153"/>
      <c r="B84" s="15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</row>
    <row r="85" spans="1:16" ht="12.75" hidden="1" customHeight="1" x14ac:dyDescent="0.2">
      <c r="A85" s="153"/>
      <c r="B85" s="15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hidden="1" customHeight="1" x14ac:dyDescent="0.2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hidden="1" customHeight="1" x14ac:dyDescent="0.2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hidden="1" customHeight="1" x14ac:dyDescent="0.2">
      <c r="A88" s="153"/>
      <c r="B88" s="15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 x14ac:dyDescent="0.2">
      <c r="A89" s="171">
        <v>323</v>
      </c>
      <c r="B89" s="172" t="s">
        <v>33</v>
      </c>
      <c r="C89" s="163">
        <f t="shared" si="34"/>
        <v>0</v>
      </c>
      <c r="D89" s="163">
        <f t="shared" ref="D89:J89" si="38">SUM(D90:D92)</f>
        <v>0</v>
      </c>
      <c r="E89" s="163">
        <f t="shared" si="38"/>
        <v>0</v>
      </c>
      <c r="F89" s="163">
        <f t="shared" si="38"/>
        <v>0</v>
      </c>
      <c r="G89" s="163"/>
      <c r="H89" s="163">
        <f t="shared" si="38"/>
        <v>0</v>
      </c>
      <c r="I89" s="163">
        <f t="shared" si="38"/>
        <v>0</v>
      </c>
      <c r="J89" s="163">
        <f t="shared" si="38"/>
        <v>0</v>
      </c>
      <c r="K89" s="163">
        <v>0</v>
      </c>
      <c r="L89" s="163"/>
      <c r="M89" s="163"/>
      <c r="N89" s="163"/>
      <c r="O89" s="163"/>
      <c r="P89" s="163"/>
    </row>
    <row r="90" spans="1:16" ht="12.75" hidden="1" customHeight="1" x14ac:dyDescent="0.2">
      <c r="A90" s="153"/>
      <c r="B90" s="154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ht="12.75" hidden="1" customHeight="1" x14ac:dyDescent="0.2">
      <c r="A91" s="153"/>
      <c r="B91" s="15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1:16" ht="12.75" hidden="1" customHeight="1" x14ac:dyDescent="0.2">
      <c r="A92" s="153"/>
      <c r="B92" s="154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</row>
    <row r="93" spans="1:16" x14ac:dyDescent="0.2">
      <c r="A93" s="147">
        <v>34</v>
      </c>
      <c r="B93" s="148" t="s">
        <v>35</v>
      </c>
      <c r="C93" s="149">
        <f t="shared" si="34"/>
        <v>0</v>
      </c>
      <c r="D93" s="149">
        <f t="shared" ref="D93:J93" si="39">D94</f>
        <v>0</v>
      </c>
      <c r="E93" s="149">
        <f t="shared" si="39"/>
        <v>0</v>
      </c>
      <c r="F93" s="149">
        <f t="shared" si="39"/>
        <v>0</v>
      </c>
      <c r="G93" s="149">
        <f t="shared" si="39"/>
        <v>0</v>
      </c>
      <c r="H93" s="149">
        <f t="shared" si="39"/>
        <v>0</v>
      </c>
      <c r="I93" s="149">
        <f t="shared" si="39"/>
        <v>0</v>
      </c>
      <c r="J93" s="149">
        <f t="shared" si="39"/>
        <v>0</v>
      </c>
      <c r="K93" s="149">
        <v>0</v>
      </c>
      <c r="L93" s="149"/>
      <c r="M93" s="149"/>
      <c r="N93" s="149"/>
      <c r="O93" s="149"/>
      <c r="P93" s="149"/>
    </row>
    <row r="94" spans="1:16" ht="11.25" customHeight="1" x14ac:dyDescent="0.2">
      <c r="A94" s="150">
        <v>343</v>
      </c>
      <c r="B94" s="151" t="s">
        <v>36</v>
      </c>
      <c r="C94" s="163">
        <f t="shared" si="34"/>
        <v>0</v>
      </c>
      <c r="D94" s="163">
        <f t="shared" ref="D94:J94" si="40">D95</f>
        <v>0</v>
      </c>
      <c r="E94" s="163">
        <f t="shared" si="40"/>
        <v>0</v>
      </c>
      <c r="F94" s="163">
        <f t="shared" si="40"/>
        <v>0</v>
      </c>
      <c r="G94" s="163">
        <f t="shared" si="40"/>
        <v>0</v>
      </c>
      <c r="H94" s="163">
        <f t="shared" si="40"/>
        <v>0</v>
      </c>
      <c r="I94" s="163">
        <f t="shared" si="40"/>
        <v>0</v>
      </c>
      <c r="J94" s="163">
        <f t="shared" si="40"/>
        <v>0</v>
      </c>
      <c r="K94" s="163">
        <v>0</v>
      </c>
      <c r="L94" s="163"/>
      <c r="M94" s="163"/>
      <c r="N94" s="163"/>
      <c r="O94" s="163"/>
      <c r="P94" s="163"/>
    </row>
    <row r="95" spans="1:16" ht="15.75" hidden="1" customHeight="1" x14ac:dyDescent="0.2">
      <c r="A95" s="153"/>
      <c r="B95" s="154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1:16" s="200" customFormat="1" hidden="1" x14ac:dyDescent="0.2">
      <c r="A96" s="255"/>
      <c r="B96" s="255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</row>
    <row r="97" spans="1:16" s="183" customFormat="1" hidden="1" x14ac:dyDescent="0.2">
      <c r="A97" s="153"/>
      <c r="B97" s="20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</row>
    <row r="98" spans="1:16" s="183" customFormat="1" hidden="1" x14ac:dyDescent="0.2">
      <c r="A98" s="196"/>
      <c r="B98" s="196"/>
      <c r="C98" s="152"/>
      <c r="D98" s="186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 ht="12" hidden="1" customHeight="1" x14ac:dyDescent="0.2">
      <c r="A99" s="153"/>
      <c r="B99" s="196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 hidden="1" x14ac:dyDescent="0.2">
      <c r="A100" s="263"/>
      <c r="B100" s="263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</row>
    <row r="101" spans="1:16" hidden="1" x14ac:dyDescent="0.2">
      <c r="A101" s="253"/>
      <c r="B101" s="253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</row>
    <row r="102" spans="1:16" hidden="1" x14ac:dyDescent="0.2">
      <c r="A102" s="167"/>
      <c r="B102" s="168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</row>
    <row r="103" spans="1:16" hidden="1" x14ac:dyDescent="0.2">
      <c r="A103" s="169"/>
      <c r="B103" s="170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s="12" customFormat="1" hidden="1" x14ac:dyDescent="0.2">
      <c r="A104" s="171"/>
      <c r="B104" s="172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1:16" hidden="1" x14ac:dyDescent="0.2">
      <c r="A105" s="153"/>
      <c r="B105" s="154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</row>
    <row r="106" spans="1:16" hidden="1" x14ac:dyDescent="0.2">
      <c r="A106" s="153"/>
      <c r="B106" s="154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</row>
    <row r="107" spans="1:16" hidden="1" x14ac:dyDescent="0.2">
      <c r="A107" s="169"/>
      <c r="B107" s="170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 s="12" customFormat="1" hidden="1" x14ac:dyDescent="0.2">
      <c r="A108" s="150"/>
      <c r="B108" s="151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1:16" hidden="1" x14ac:dyDescent="0.2">
      <c r="A109" s="153"/>
      <c r="B109" s="154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 s="12" customFormat="1" ht="11.25" customHeight="1" x14ac:dyDescent="0.2">
      <c r="A110" s="256" t="s">
        <v>97</v>
      </c>
      <c r="B110" s="256"/>
      <c r="C110" s="158">
        <f>C113+C118+C132+C138+C156+C161+C168+C184</f>
        <v>340000</v>
      </c>
      <c r="D110" s="158">
        <f>D113+D118+D132+D138+D156+D161+D168+D184</f>
        <v>54100</v>
      </c>
      <c r="E110" s="158">
        <f>SUM(E113+E118+E138+E156+E161+E168+E184)</f>
        <v>97700</v>
      </c>
      <c r="F110" s="158">
        <f t="shared" ref="F110" si="41">SUM(F118+F113+F138+F161+F190)</f>
        <v>0</v>
      </c>
      <c r="G110" s="158">
        <f>SUM(G113+G118+G138+G156+G161+G168+G184)</f>
        <v>22460</v>
      </c>
      <c r="H110" s="158">
        <f>SUM(H113+H118+H138+H156+H161+H168+H184)</f>
        <v>113740</v>
      </c>
      <c r="I110" s="158">
        <f t="shared" ref="I110:J110" si="42">I112</f>
        <v>0</v>
      </c>
      <c r="J110" s="158">
        <f t="shared" si="42"/>
        <v>0</v>
      </c>
      <c r="K110" s="158">
        <f>SUM(K113+K118+K138+K156+K161+K168+K184)</f>
        <v>52000</v>
      </c>
      <c r="L110" s="158"/>
      <c r="M110" s="158"/>
      <c r="N110" s="158"/>
      <c r="O110" s="158"/>
      <c r="P110" s="158"/>
    </row>
    <row r="111" spans="1:16" s="210" customFormat="1" ht="12.75" hidden="1" customHeight="1" x14ac:dyDescent="0.2">
      <c r="A111" s="208"/>
      <c r="B111" s="209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</row>
    <row r="112" spans="1:16" s="210" customFormat="1" hidden="1" x14ac:dyDescent="0.2">
      <c r="A112" s="180"/>
      <c r="B112" s="209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</row>
    <row r="113" spans="1:16" x14ac:dyDescent="0.2">
      <c r="A113" s="253" t="s">
        <v>82</v>
      </c>
      <c r="B113" s="253"/>
      <c r="C113" s="160">
        <f t="shared" ref="C113:C118" si="43">SUM(D113:K113)</f>
        <v>0</v>
      </c>
      <c r="D113" s="160">
        <f>D116</f>
        <v>0</v>
      </c>
      <c r="E113" s="160">
        <f t="shared" ref="E113:K113" si="44">E116</f>
        <v>0</v>
      </c>
      <c r="F113" s="160">
        <f t="shared" si="44"/>
        <v>0</v>
      </c>
      <c r="G113" s="160">
        <f t="shared" si="44"/>
        <v>0</v>
      </c>
      <c r="H113" s="160">
        <f t="shared" si="44"/>
        <v>0</v>
      </c>
      <c r="I113" s="160">
        <f t="shared" si="44"/>
        <v>0</v>
      </c>
      <c r="J113" s="160">
        <f t="shared" si="44"/>
        <v>0</v>
      </c>
      <c r="K113" s="160">
        <f t="shared" si="44"/>
        <v>0</v>
      </c>
      <c r="L113" s="160"/>
      <c r="M113" s="160"/>
      <c r="N113" s="160"/>
      <c r="O113" s="160"/>
      <c r="P113" s="160"/>
    </row>
    <row r="114" spans="1:16" x14ac:dyDescent="0.2">
      <c r="A114" s="167">
        <v>3</v>
      </c>
      <c r="B114" s="168" t="s">
        <v>25</v>
      </c>
      <c r="C114" s="162">
        <f t="shared" si="43"/>
        <v>0</v>
      </c>
      <c r="D114" s="162">
        <f t="shared" ref="D114:J114" si="45">D115</f>
        <v>0</v>
      </c>
      <c r="E114" s="162">
        <f t="shared" si="45"/>
        <v>0</v>
      </c>
      <c r="F114" s="162">
        <f t="shared" si="45"/>
        <v>0</v>
      </c>
      <c r="G114" s="162">
        <f t="shared" si="45"/>
        <v>0</v>
      </c>
      <c r="H114" s="162">
        <f t="shared" si="45"/>
        <v>0</v>
      </c>
      <c r="I114" s="162">
        <f t="shared" si="45"/>
        <v>0</v>
      </c>
      <c r="J114" s="162">
        <f t="shared" si="45"/>
        <v>0</v>
      </c>
      <c r="K114" s="162">
        <v>0</v>
      </c>
      <c r="L114" s="162"/>
      <c r="M114" s="162"/>
      <c r="N114" s="162"/>
      <c r="O114" s="162"/>
      <c r="P114" s="162"/>
    </row>
    <row r="115" spans="1:16" x14ac:dyDescent="0.2">
      <c r="A115" s="169">
        <v>32</v>
      </c>
      <c r="B115" s="170" t="s">
        <v>30</v>
      </c>
      <c r="C115" s="149">
        <f t="shared" si="43"/>
        <v>0</v>
      </c>
      <c r="D115" s="149">
        <f>D116</f>
        <v>0</v>
      </c>
      <c r="E115" s="149">
        <f t="shared" ref="E115:J115" si="46">E116+E118+E121</f>
        <v>0</v>
      </c>
      <c r="F115" s="149"/>
      <c r="G115" s="149">
        <f t="shared" si="46"/>
        <v>0</v>
      </c>
      <c r="H115" s="149"/>
      <c r="I115" s="149">
        <f t="shared" si="46"/>
        <v>0</v>
      </c>
      <c r="J115" s="149">
        <f t="shared" si="46"/>
        <v>0</v>
      </c>
      <c r="K115" s="149">
        <v>0</v>
      </c>
      <c r="L115" s="149"/>
      <c r="M115" s="149"/>
      <c r="N115" s="149"/>
      <c r="O115" s="149"/>
      <c r="P115" s="149"/>
    </row>
    <row r="116" spans="1:16" ht="12.75" customHeight="1" x14ac:dyDescent="0.2">
      <c r="A116" s="150">
        <v>329</v>
      </c>
      <c r="B116" s="184" t="s">
        <v>34</v>
      </c>
      <c r="C116" s="163">
        <f t="shared" si="43"/>
        <v>0</v>
      </c>
      <c r="D116" s="163">
        <f>D117</f>
        <v>0</v>
      </c>
      <c r="E116" s="163">
        <f t="shared" ref="E116:J116" si="47">SUM(E117:E121)</f>
        <v>0</v>
      </c>
      <c r="F116" s="163"/>
      <c r="G116" s="163">
        <f t="shared" si="47"/>
        <v>0</v>
      </c>
      <c r="H116" s="163"/>
      <c r="I116" s="163">
        <f t="shared" si="47"/>
        <v>0</v>
      </c>
      <c r="J116" s="163">
        <f t="shared" si="47"/>
        <v>0</v>
      </c>
      <c r="K116" s="163">
        <v>0</v>
      </c>
      <c r="L116" s="163"/>
      <c r="M116" s="163"/>
      <c r="N116" s="163"/>
      <c r="O116" s="163"/>
      <c r="P116" s="163"/>
    </row>
    <row r="117" spans="1:16" ht="0.75" customHeight="1" x14ac:dyDescent="0.2">
      <c r="A117" s="153"/>
      <c r="B117" s="185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6" x14ac:dyDescent="0.2">
      <c r="A118" s="255" t="s">
        <v>72</v>
      </c>
      <c r="B118" s="255"/>
      <c r="C118" s="174">
        <f t="shared" si="43"/>
        <v>4250</v>
      </c>
      <c r="D118" s="174">
        <f t="shared" ref="D118:J118" si="48">D119</f>
        <v>1250</v>
      </c>
      <c r="E118" s="174">
        <f t="shared" si="48"/>
        <v>0</v>
      </c>
      <c r="F118" s="174">
        <f t="shared" si="48"/>
        <v>0</v>
      </c>
      <c r="G118" s="174">
        <f t="shared" si="48"/>
        <v>0</v>
      </c>
      <c r="H118" s="174">
        <f t="shared" si="48"/>
        <v>3000</v>
      </c>
      <c r="I118" s="174">
        <f t="shared" si="48"/>
        <v>0</v>
      </c>
      <c r="J118" s="174">
        <f t="shared" si="48"/>
        <v>0</v>
      </c>
      <c r="K118" s="174">
        <v>0</v>
      </c>
      <c r="L118" s="174"/>
      <c r="M118" s="174"/>
      <c r="N118" s="174"/>
      <c r="O118" s="174"/>
      <c r="P118" s="174"/>
    </row>
    <row r="119" spans="1:16" x14ac:dyDescent="0.2">
      <c r="A119" s="167">
        <v>3</v>
      </c>
      <c r="B119" s="168" t="s">
        <v>25</v>
      </c>
      <c r="C119" s="162">
        <f t="shared" ref="C119:C126" si="49">SUM(D119:K119)</f>
        <v>4250</v>
      </c>
      <c r="D119" s="162">
        <f t="shared" ref="D119:J119" si="50">D120</f>
        <v>1250</v>
      </c>
      <c r="E119" s="162">
        <f t="shared" si="50"/>
        <v>0</v>
      </c>
      <c r="F119" s="162">
        <f t="shared" si="50"/>
        <v>0</v>
      </c>
      <c r="G119" s="162">
        <f t="shared" si="50"/>
        <v>0</v>
      </c>
      <c r="H119" s="162">
        <f t="shared" si="50"/>
        <v>3000</v>
      </c>
      <c r="I119" s="162">
        <f t="shared" si="50"/>
        <v>0</v>
      </c>
      <c r="J119" s="162">
        <f t="shared" si="50"/>
        <v>0</v>
      </c>
      <c r="K119" s="162">
        <v>0</v>
      </c>
      <c r="L119" s="162"/>
      <c r="M119" s="162"/>
      <c r="N119" s="162"/>
      <c r="O119" s="162"/>
      <c r="P119" s="162"/>
    </row>
    <row r="120" spans="1:16" x14ac:dyDescent="0.2">
      <c r="A120" s="169">
        <v>32</v>
      </c>
      <c r="B120" s="170" t="s">
        <v>30</v>
      </c>
      <c r="C120" s="149">
        <f>C121+C123+C126</f>
        <v>4250</v>
      </c>
      <c r="D120" s="149">
        <f>D121+D123+D126</f>
        <v>1250</v>
      </c>
      <c r="E120" s="149">
        <f t="shared" ref="E120:J120" si="51">E121+E123+E126</f>
        <v>0</v>
      </c>
      <c r="F120" s="149">
        <f t="shared" si="51"/>
        <v>0</v>
      </c>
      <c r="G120" s="149">
        <f t="shared" si="51"/>
        <v>0</v>
      </c>
      <c r="H120" s="149">
        <f t="shared" si="51"/>
        <v>3000</v>
      </c>
      <c r="I120" s="149">
        <f t="shared" si="51"/>
        <v>0</v>
      </c>
      <c r="J120" s="149">
        <f t="shared" si="51"/>
        <v>0</v>
      </c>
      <c r="K120" s="149">
        <v>0</v>
      </c>
      <c r="L120" s="149"/>
      <c r="M120" s="149"/>
      <c r="N120" s="149"/>
      <c r="O120" s="149"/>
      <c r="P120" s="149"/>
    </row>
    <row r="121" spans="1:16" x14ac:dyDescent="0.2">
      <c r="A121" s="171">
        <v>322</v>
      </c>
      <c r="B121" s="172" t="s">
        <v>32</v>
      </c>
      <c r="C121" s="163">
        <f t="shared" si="49"/>
        <v>0</v>
      </c>
      <c r="D121" s="163">
        <f>D122</f>
        <v>0</v>
      </c>
      <c r="E121" s="163">
        <f t="shared" ref="E121:J121" si="52">E122</f>
        <v>0</v>
      </c>
      <c r="F121" s="163">
        <f t="shared" si="52"/>
        <v>0</v>
      </c>
      <c r="G121" s="163">
        <f t="shared" si="52"/>
        <v>0</v>
      </c>
      <c r="H121" s="163">
        <f t="shared" si="52"/>
        <v>0</v>
      </c>
      <c r="I121" s="163">
        <f t="shared" si="52"/>
        <v>0</v>
      </c>
      <c r="J121" s="163">
        <f t="shared" si="52"/>
        <v>0</v>
      </c>
      <c r="K121" s="163">
        <v>0</v>
      </c>
      <c r="L121" s="163"/>
      <c r="M121" s="163"/>
      <c r="N121" s="163"/>
      <c r="O121" s="163"/>
      <c r="P121" s="163"/>
    </row>
    <row r="122" spans="1:16" hidden="1" x14ac:dyDescent="0.2">
      <c r="A122" s="153"/>
      <c r="B122" s="154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 x14ac:dyDescent="0.2">
      <c r="A123" s="171">
        <v>323</v>
      </c>
      <c r="B123" s="172" t="s">
        <v>33</v>
      </c>
      <c r="C123" s="163">
        <f t="shared" si="49"/>
        <v>0</v>
      </c>
      <c r="D123" s="163">
        <f>SUM(D124:D125)</f>
        <v>0</v>
      </c>
      <c r="E123" s="163">
        <f t="shared" ref="E123:J123" si="53">SUM(E124:E125)</f>
        <v>0</v>
      </c>
      <c r="F123" s="163">
        <f t="shared" si="53"/>
        <v>0</v>
      </c>
      <c r="G123" s="163">
        <f t="shared" si="53"/>
        <v>0</v>
      </c>
      <c r="H123" s="163">
        <f t="shared" si="53"/>
        <v>0</v>
      </c>
      <c r="I123" s="163">
        <f t="shared" si="53"/>
        <v>0</v>
      </c>
      <c r="J123" s="163">
        <f t="shared" si="53"/>
        <v>0</v>
      </c>
      <c r="K123" s="163">
        <v>0</v>
      </c>
      <c r="L123" s="163"/>
      <c r="M123" s="163"/>
      <c r="N123" s="163"/>
      <c r="O123" s="163"/>
      <c r="P123" s="163"/>
    </row>
    <row r="124" spans="1:16" hidden="1" x14ac:dyDescent="0.2">
      <c r="A124" s="153"/>
      <c r="B124" s="154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hidden="1" x14ac:dyDescent="0.2">
      <c r="A125" s="153"/>
      <c r="B125" s="154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 x14ac:dyDescent="0.2">
      <c r="A126" s="150">
        <v>329</v>
      </c>
      <c r="B126" s="184" t="s">
        <v>34</v>
      </c>
      <c r="C126" s="163">
        <f t="shared" si="49"/>
        <v>4250</v>
      </c>
      <c r="D126" s="163">
        <v>1250</v>
      </c>
      <c r="E126" s="163">
        <f t="shared" ref="E126:J126" si="54">E127</f>
        <v>0</v>
      </c>
      <c r="F126" s="163">
        <f t="shared" si="54"/>
        <v>0</v>
      </c>
      <c r="G126" s="163">
        <f t="shared" si="54"/>
        <v>0</v>
      </c>
      <c r="H126" s="163">
        <v>3000</v>
      </c>
      <c r="I126" s="163">
        <f t="shared" si="54"/>
        <v>0</v>
      </c>
      <c r="J126" s="163">
        <f t="shared" si="54"/>
        <v>0</v>
      </c>
      <c r="K126" s="163">
        <v>0</v>
      </c>
      <c r="L126" s="163"/>
      <c r="M126" s="163"/>
      <c r="N126" s="163"/>
      <c r="O126" s="163"/>
      <c r="P126" s="163"/>
    </row>
    <row r="127" spans="1:16" ht="14.25" hidden="1" customHeight="1" x14ac:dyDescent="0.2">
      <c r="A127" s="153"/>
      <c r="B127" s="154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1:16" s="183" customFormat="1" ht="11.25" hidden="1" customHeight="1" x14ac:dyDescent="0.2">
      <c r="A128" s="259"/>
      <c r="B128" s="259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 x14ac:dyDescent="0.2">
      <c r="A129" s="198"/>
      <c r="B129" s="194"/>
      <c r="C129" s="195"/>
      <c r="D129" s="195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1:16" s="183" customFormat="1" hidden="1" x14ac:dyDescent="0.2">
      <c r="A130" s="196"/>
      <c r="B130" s="196"/>
      <c r="C130" s="197"/>
      <c r="D130" s="197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</row>
    <row r="131" spans="1:16" s="183" customFormat="1" hidden="1" x14ac:dyDescent="0.2">
      <c r="A131" s="198"/>
      <c r="B131" s="196"/>
      <c r="C131" s="197"/>
      <c r="D131" s="197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</row>
    <row r="132" spans="1:16" s="183" customFormat="1" x14ac:dyDescent="0.2">
      <c r="A132" s="255" t="s">
        <v>108</v>
      </c>
      <c r="B132" s="255"/>
      <c r="C132" s="174">
        <f>D132</f>
        <v>20500</v>
      </c>
      <c r="D132" s="174">
        <f t="shared" ref="D132:J133" si="55">D133</f>
        <v>20500</v>
      </c>
      <c r="E132" s="174">
        <f t="shared" si="55"/>
        <v>0</v>
      </c>
      <c r="F132" s="174">
        <f t="shared" si="55"/>
        <v>0</v>
      </c>
      <c r="G132" s="174">
        <f t="shared" si="55"/>
        <v>0</v>
      </c>
      <c r="H132" s="174">
        <f t="shared" si="55"/>
        <v>0</v>
      </c>
      <c r="I132" s="174">
        <f t="shared" si="55"/>
        <v>0</v>
      </c>
      <c r="J132" s="174">
        <f t="shared" si="55"/>
        <v>0</v>
      </c>
      <c r="K132" s="174">
        <v>0</v>
      </c>
      <c r="L132" s="174"/>
      <c r="M132" s="174"/>
      <c r="N132" s="174"/>
      <c r="O132" s="174"/>
      <c r="P132" s="174"/>
    </row>
    <row r="133" spans="1:16" s="183" customFormat="1" x14ac:dyDescent="0.2">
      <c r="A133" s="167">
        <v>3</v>
      </c>
      <c r="B133" s="168" t="s">
        <v>25</v>
      </c>
      <c r="C133" s="162">
        <f>D133</f>
        <v>20500</v>
      </c>
      <c r="D133" s="162">
        <f t="shared" si="55"/>
        <v>20500</v>
      </c>
      <c r="E133" s="162">
        <f t="shared" si="55"/>
        <v>0</v>
      </c>
      <c r="F133" s="162">
        <f t="shared" si="55"/>
        <v>0</v>
      </c>
      <c r="G133" s="162">
        <f t="shared" si="55"/>
        <v>0</v>
      </c>
      <c r="H133" s="162">
        <f t="shared" si="55"/>
        <v>0</v>
      </c>
      <c r="I133" s="162">
        <f t="shared" si="55"/>
        <v>0</v>
      </c>
      <c r="J133" s="162">
        <f t="shared" si="55"/>
        <v>0</v>
      </c>
      <c r="K133" s="162">
        <v>0</v>
      </c>
      <c r="L133" s="162"/>
      <c r="M133" s="162"/>
      <c r="N133" s="162"/>
      <c r="O133" s="162"/>
      <c r="P133" s="162"/>
    </row>
    <row r="134" spans="1:16" s="183" customFormat="1" x14ac:dyDescent="0.2">
      <c r="A134" s="169">
        <v>37</v>
      </c>
      <c r="B134" s="170" t="s">
        <v>109</v>
      </c>
      <c r="C134" s="149">
        <f>D136</f>
        <v>20500</v>
      </c>
      <c r="D134" s="149">
        <f>D135+D137+D140</f>
        <v>20500</v>
      </c>
      <c r="E134" s="149">
        <f t="shared" ref="E134:J134" si="56">E135+E137+E140</f>
        <v>0</v>
      </c>
      <c r="F134" s="149">
        <f t="shared" si="56"/>
        <v>0</v>
      </c>
      <c r="G134" s="149"/>
      <c r="H134" s="149"/>
      <c r="I134" s="149">
        <f t="shared" si="56"/>
        <v>0</v>
      </c>
      <c r="J134" s="149">
        <f t="shared" si="56"/>
        <v>0</v>
      </c>
      <c r="K134" s="149">
        <v>0</v>
      </c>
      <c r="L134" s="149"/>
      <c r="M134" s="149"/>
      <c r="N134" s="149"/>
      <c r="O134" s="149"/>
      <c r="P134" s="149"/>
    </row>
    <row r="135" spans="1:16" s="183" customFormat="1" x14ac:dyDescent="0.2">
      <c r="A135" s="171">
        <v>372</v>
      </c>
      <c r="B135" s="170" t="s">
        <v>109</v>
      </c>
      <c r="C135" s="163">
        <f t="shared" ref="C135:C136" si="57">SUM(D135:K135)</f>
        <v>20500</v>
      </c>
      <c r="D135" s="163">
        <f>D136</f>
        <v>20500</v>
      </c>
      <c r="E135" s="163">
        <f t="shared" ref="E135:J135" si="58">E136</f>
        <v>0</v>
      </c>
      <c r="F135" s="163">
        <f t="shared" si="58"/>
        <v>0</v>
      </c>
      <c r="G135" s="163">
        <f t="shared" si="58"/>
        <v>0</v>
      </c>
      <c r="H135" s="163">
        <f t="shared" si="58"/>
        <v>0</v>
      </c>
      <c r="I135" s="163">
        <f t="shared" si="58"/>
        <v>0</v>
      </c>
      <c r="J135" s="163">
        <f t="shared" si="58"/>
        <v>0</v>
      </c>
      <c r="K135" s="163">
        <v>0</v>
      </c>
      <c r="L135" s="163"/>
      <c r="M135" s="163"/>
      <c r="N135" s="163">
        <v>0</v>
      </c>
      <c r="O135" s="163"/>
      <c r="P135" s="163"/>
    </row>
    <row r="136" spans="1:16" s="183" customFormat="1" ht="12" customHeight="1" x14ac:dyDescent="0.2">
      <c r="A136" s="153">
        <v>3722</v>
      </c>
      <c r="B136" s="220" t="s">
        <v>109</v>
      </c>
      <c r="C136" s="152">
        <f t="shared" si="57"/>
        <v>20500</v>
      </c>
      <c r="D136" s="152">
        <v>20500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1:16" s="183" customFormat="1" hidden="1" x14ac:dyDescent="0.2">
      <c r="A137" s="218"/>
      <c r="B137" s="219"/>
      <c r="C137" s="197"/>
      <c r="D137" s="197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</row>
    <row r="138" spans="1:16" ht="26.25" customHeight="1" x14ac:dyDescent="0.2">
      <c r="A138" s="251" t="s">
        <v>77</v>
      </c>
      <c r="B138" s="252"/>
      <c r="C138" s="174">
        <f>C139</f>
        <v>132200</v>
      </c>
      <c r="D138" s="174">
        <f t="shared" ref="D138:J138" si="59">D139</f>
        <v>0</v>
      </c>
      <c r="E138" s="174">
        <f t="shared" si="59"/>
        <v>0</v>
      </c>
      <c r="F138" s="174">
        <f t="shared" si="59"/>
        <v>0</v>
      </c>
      <c r="G138" s="174">
        <f t="shared" si="59"/>
        <v>21460</v>
      </c>
      <c r="H138" s="174">
        <f t="shared" si="59"/>
        <v>110740</v>
      </c>
      <c r="I138" s="174">
        <f>I139</f>
        <v>0</v>
      </c>
      <c r="J138" s="174">
        <f t="shared" si="59"/>
        <v>0</v>
      </c>
      <c r="K138" s="174">
        <v>0</v>
      </c>
      <c r="L138" s="174"/>
      <c r="M138" s="174"/>
      <c r="N138" s="174"/>
      <c r="O138" s="174"/>
      <c r="P138" s="174"/>
    </row>
    <row r="139" spans="1:16" ht="12.75" customHeight="1" x14ac:dyDescent="0.2">
      <c r="A139" s="167">
        <v>3</v>
      </c>
      <c r="B139" s="168" t="s">
        <v>25</v>
      </c>
      <c r="C139" s="162">
        <f>C140+C148</f>
        <v>132200</v>
      </c>
      <c r="D139" s="162">
        <f t="shared" ref="D139:J139" si="60">D140+D148</f>
        <v>0</v>
      </c>
      <c r="E139" s="162">
        <f t="shared" si="60"/>
        <v>0</v>
      </c>
      <c r="F139" s="162">
        <f t="shared" si="60"/>
        <v>0</v>
      </c>
      <c r="G139" s="162">
        <f t="shared" si="60"/>
        <v>21460</v>
      </c>
      <c r="H139" s="162">
        <f t="shared" si="60"/>
        <v>110740</v>
      </c>
      <c r="I139" s="162">
        <f t="shared" si="60"/>
        <v>0</v>
      </c>
      <c r="J139" s="162">
        <f t="shared" si="60"/>
        <v>0</v>
      </c>
      <c r="K139" s="162">
        <v>0</v>
      </c>
      <c r="L139" s="149"/>
      <c r="M139" s="162">
        <v>0</v>
      </c>
      <c r="N139" s="162"/>
      <c r="O139" s="149"/>
      <c r="P139" s="162"/>
    </row>
    <row r="140" spans="1:16" ht="12.75" customHeight="1" x14ac:dyDescent="0.2">
      <c r="A140" s="147">
        <v>31</v>
      </c>
      <c r="B140" s="148" t="s">
        <v>26</v>
      </c>
      <c r="C140" s="149">
        <f>C141+C143+C145</f>
        <v>128170</v>
      </c>
      <c r="D140" s="149">
        <f t="shared" ref="D140:I140" si="61">D141+D145</f>
        <v>0</v>
      </c>
      <c r="E140" s="149">
        <f t="shared" si="61"/>
        <v>0</v>
      </c>
      <c r="F140" s="149">
        <f t="shared" si="61"/>
        <v>0</v>
      </c>
      <c r="G140" s="149">
        <f>G141+G143+G145</f>
        <v>21460</v>
      </c>
      <c r="H140" s="149">
        <f>H141+H143+H145</f>
        <v>106710</v>
      </c>
      <c r="I140" s="149">
        <f t="shared" si="61"/>
        <v>0</v>
      </c>
      <c r="J140" s="149">
        <f>J141+J145</f>
        <v>0</v>
      </c>
      <c r="K140" s="149">
        <v>0</v>
      </c>
      <c r="L140" s="149"/>
      <c r="M140" s="149"/>
      <c r="N140" s="149"/>
      <c r="O140" s="149"/>
      <c r="P140" s="149"/>
    </row>
    <row r="141" spans="1:16" ht="12.75" customHeight="1" x14ac:dyDescent="0.2">
      <c r="A141" s="150">
        <v>311</v>
      </c>
      <c r="B141" s="151" t="s">
        <v>27</v>
      </c>
      <c r="C141" s="163">
        <f>C142</f>
        <v>107660</v>
      </c>
      <c r="D141" s="163">
        <f t="shared" ref="D141:J141" si="62">D142</f>
        <v>0</v>
      </c>
      <c r="E141" s="163">
        <f t="shared" si="62"/>
        <v>0</v>
      </c>
      <c r="F141" s="163">
        <f t="shared" si="62"/>
        <v>0</v>
      </c>
      <c r="G141" s="163">
        <f t="shared" si="62"/>
        <v>16060</v>
      </c>
      <c r="H141" s="163">
        <f t="shared" si="62"/>
        <v>91600</v>
      </c>
      <c r="I141" s="163">
        <f t="shared" si="62"/>
        <v>0</v>
      </c>
      <c r="J141" s="163">
        <f t="shared" si="62"/>
        <v>0</v>
      </c>
      <c r="K141" s="163">
        <v>0</v>
      </c>
      <c r="L141" s="163"/>
      <c r="M141" s="163"/>
      <c r="N141" s="163"/>
      <c r="O141" s="163"/>
      <c r="P141" s="163"/>
    </row>
    <row r="142" spans="1:16" ht="12.75" customHeight="1" x14ac:dyDescent="0.2">
      <c r="A142" s="153">
        <v>3111</v>
      </c>
      <c r="B142" s="154" t="s">
        <v>44</v>
      </c>
      <c r="C142" s="152">
        <f t="shared" ref="C142" si="63">SUM(D142:K142)</f>
        <v>107660</v>
      </c>
      <c r="D142" s="152"/>
      <c r="E142" s="152"/>
      <c r="F142" s="152"/>
      <c r="G142" s="152">
        <v>16060</v>
      </c>
      <c r="H142" s="152">
        <v>91600</v>
      </c>
      <c r="I142" s="152"/>
      <c r="J142" s="152"/>
      <c r="K142" s="152"/>
      <c r="L142" s="152"/>
      <c r="M142" s="152"/>
      <c r="N142" s="152"/>
      <c r="O142" s="152"/>
      <c r="P142" s="152"/>
    </row>
    <row r="143" spans="1:16" ht="12.75" customHeight="1" x14ac:dyDescent="0.2">
      <c r="A143" s="150">
        <v>312</v>
      </c>
      <c r="B143" s="151" t="s">
        <v>28</v>
      </c>
      <c r="C143" s="163">
        <f>C144</f>
        <v>2750</v>
      </c>
      <c r="D143" s="152"/>
      <c r="E143" s="152"/>
      <c r="F143" s="152"/>
      <c r="G143" s="163">
        <f>G144</f>
        <v>2750</v>
      </c>
      <c r="H143" s="163">
        <f>H144</f>
        <v>0</v>
      </c>
      <c r="I143" s="152"/>
      <c r="J143" s="152"/>
      <c r="K143" s="152"/>
      <c r="L143" s="163"/>
      <c r="M143" s="163"/>
      <c r="N143" s="152"/>
      <c r="O143" s="163"/>
      <c r="P143" s="163"/>
    </row>
    <row r="144" spans="1:16" ht="12.75" customHeight="1" x14ac:dyDescent="0.2">
      <c r="A144" s="153">
        <v>3121</v>
      </c>
      <c r="B144" s="154" t="s">
        <v>28</v>
      </c>
      <c r="C144" s="152">
        <f>SUM(D144:K144)</f>
        <v>2750</v>
      </c>
      <c r="D144" s="152">
        <v>0</v>
      </c>
      <c r="E144" s="152"/>
      <c r="F144" s="152"/>
      <c r="G144" s="152">
        <v>2750</v>
      </c>
      <c r="H144" s="152">
        <v>0</v>
      </c>
      <c r="I144" s="152"/>
      <c r="J144" s="152"/>
      <c r="K144" s="152"/>
      <c r="L144" s="152"/>
      <c r="M144" s="152"/>
      <c r="N144" s="152"/>
      <c r="O144" s="152"/>
      <c r="P144" s="152"/>
    </row>
    <row r="145" spans="1:16" ht="12.75" customHeight="1" x14ac:dyDescent="0.2">
      <c r="A145" s="150">
        <v>313</v>
      </c>
      <c r="B145" s="151" t="s">
        <v>29</v>
      </c>
      <c r="C145" s="163">
        <f>SUM(C146:C147)</f>
        <v>17760</v>
      </c>
      <c r="D145" s="163">
        <f t="shared" ref="D145:I145" si="64">SUM(D146:D147)</f>
        <v>0</v>
      </c>
      <c r="E145" s="163">
        <f t="shared" si="64"/>
        <v>0</v>
      </c>
      <c r="F145" s="163">
        <f t="shared" si="64"/>
        <v>0</v>
      </c>
      <c r="G145" s="163">
        <f t="shared" si="64"/>
        <v>2650</v>
      </c>
      <c r="H145" s="163">
        <f t="shared" si="64"/>
        <v>15110</v>
      </c>
      <c r="I145" s="163">
        <f t="shared" si="64"/>
        <v>0</v>
      </c>
      <c r="J145" s="163">
        <f>SUM(J146:J147)</f>
        <v>0</v>
      </c>
      <c r="K145" s="163">
        <v>0</v>
      </c>
      <c r="L145" s="163"/>
      <c r="M145" s="163"/>
      <c r="N145" s="163"/>
      <c r="O145" s="163"/>
      <c r="P145" s="163"/>
    </row>
    <row r="146" spans="1:16" ht="12.75" customHeight="1" x14ac:dyDescent="0.2">
      <c r="A146" s="153">
        <v>3132</v>
      </c>
      <c r="B146" s="154" t="s">
        <v>45</v>
      </c>
      <c r="C146" s="152">
        <f t="shared" ref="C146" si="65">SUM(D146:K146)</f>
        <v>17760</v>
      </c>
      <c r="D146" s="152"/>
      <c r="E146" s="152"/>
      <c r="F146" s="152"/>
      <c r="G146" s="152">
        <v>2650</v>
      </c>
      <c r="H146" s="152">
        <v>15110</v>
      </c>
      <c r="I146" s="152"/>
      <c r="J146" s="152"/>
      <c r="K146" s="152"/>
      <c r="L146" s="152"/>
      <c r="M146" s="152"/>
      <c r="N146" s="152"/>
      <c r="O146" s="152"/>
      <c r="P146" s="152"/>
    </row>
    <row r="147" spans="1:16" ht="12.75" customHeight="1" x14ac:dyDescent="0.2">
      <c r="A147" s="153">
        <v>3133</v>
      </c>
      <c r="B147" s="154" t="s">
        <v>46</v>
      </c>
      <c r="C147" s="152">
        <f t="shared" ref="C147" si="66">SUM(D147:K147)</f>
        <v>0</v>
      </c>
      <c r="D147" s="152"/>
      <c r="E147" s="152"/>
      <c r="F147" s="152"/>
      <c r="G147" s="152"/>
      <c r="H147" s="152">
        <v>0</v>
      </c>
      <c r="I147" s="152"/>
      <c r="J147" s="152"/>
      <c r="K147" s="152"/>
      <c r="L147" s="152"/>
      <c r="M147" s="152"/>
      <c r="N147" s="152"/>
      <c r="O147" s="152"/>
      <c r="P147" s="152"/>
    </row>
    <row r="148" spans="1:16" ht="12.75" customHeight="1" x14ac:dyDescent="0.2">
      <c r="A148" s="147">
        <v>32</v>
      </c>
      <c r="B148" s="148" t="s">
        <v>30</v>
      </c>
      <c r="C148" s="149">
        <f>C149</f>
        <v>4030</v>
      </c>
      <c r="D148" s="149">
        <f t="shared" ref="D148:J148" si="67">D149</f>
        <v>0</v>
      </c>
      <c r="E148" s="149">
        <f t="shared" si="67"/>
        <v>0</v>
      </c>
      <c r="F148" s="149">
        <f t="shared" si="67"/>
        <v>0</v>
      </c>
      <c r="G148" s="149">
        <f t="shared" si="67"/>
        <v>0</v>
      </c>
      <c r="H148" s="149">
        <f t="shared" si="67"/>
        <v>4030</v>
      </c>
      <c r="I148" s="149">
        <f t="shared" si="67"/>
        <v>0</v>
      </c>
      <c r="J148" s="149">
        <f t="shared" si="67"/>
        <v>0</v>
      </c>
      <c r="K148" s="149">
        <v>0</v>
      </c>
      <c r="L148" s="149"/>
      <c r="M148" s="149"/>
      <c r="N148" s="149"/>
      <c r="O148" s="149"/>
      <c r="P148" s="149"/>
    </row>
    <row r="149" spans="1:16" ht="12.75" customHeight="1" x14ac:dyDescent="0.2">
      <c r="A149" s="150">
        <v>321</v>
      </c>
      <c r="B149" s="151" t="s">
        <v>31</v>
      </c>
      <c r="C149" s="152">
        <f t="shared" ref="C149" si="68">SUM(D149:K149)</f>
        <v>4030</v>
      </c>
      <c r="D149" s="163">
        <f t="shared" ref="D149:J149" si="69">D150</f>
        <v>0</v>
      </c>
      <c r="E149" s="163">
        <f t="shared" si="69"/>
        <v>0</v>
      </c>
      <c r="F149" s="163">
        <f t="shared" si="69"/>
        <v>0</v>
      </c>
      <c r="G149" s="163">
        <f t="shared" si="69"/>
        <v>0</v>
      </c>
      <c r="H149" s="163">
        <f t="shared" si="69"/>
        <v>4030</v>
      </c>
      <c r="I149" s="163">
        <f t="shared" si="69"/>
        <v>0</v>
      </c>
      <c r="J149" s="163">
        <f t="shared" si="69"/>
        <v>0</v>
      </c>
      <c r="K149" s="163">
        <v>0</v>
      </c>
      <c r="L149" s="163"/>
      <c r="M149" s="163"/>
      <c r="N149" s="163"/>
      <c r="O149" s="163"/>
      <c r="P149" s="163"/>
    </row>
    <row r="150" spans="1:16" ht="14.25" customHeight="1" x14ac:dyDescent="0.2">
      <c r="A150" s="153">
        <v>3212</v>
      </c>
      <c r="B150" s="154" t="s">
        <v>48</v>
      </c>
      <c r="C150" s="152">
        <f t="shared" ref="C150" si="70">SUM(D150:K150)</f>
        <v>4030</v>
      </c>
      <c r="D150" s="152"/>
      <c r="E150" s="152"/>
      <c r="F150" s="152"/>
      <c r="G150" s="152">
        <v>0</v>
      </c>
      <c r="H150" s="152">
        <v>4030</v>
      </c>
      <c r="I150" s="152"/>
      <c r="J150" s="152"/>
      <c r="K150" s="152"/>
      <c r="L150" s="152"/>
      <c r="M150" s="152"/>
      <c r="N150" s="152"/>
      <c r="O150" s="152"/>
      <c r="P150" s="152"/>
    </row>
    <row r="151" spans="1:16" ht="26.25" hidden="1" customHeight="1" x14ac:dyDescent="0.2">
      <c r="A151" s="251"/>
      <c r="B151" s="252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</row>
    <row r="152" spans="1:16" ht="12.75" hidden="1" customHeight="1" x14ac:dyDescent="0.2">
      <c r="A152" s="167"/>
      <c r="B152" s="168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</row>
    <row r="153" spans="1:16" ht="12.75" hidden="1" customHeight="1" x14ac:dyDescent="0.2">
      <c r="A153" s="147"/>
      <c r="B153" s="170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1:16" s="183" customFormat="1" ht="12.75" hidden="1" customHeight="1" x14ac:dyDescent="0.2">
      <c r="A154" s="180"/>
      <c r="B154" s="181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</row>
    <row r="155" spans="1:16" ht="12.75" hidden="1" customHeight="1" x14ac:dyDescent="0.2">
      <c r="A155" s="153"/>
      <c r="B155" s="179"/>
      <c r="C155" s="186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1:16" s="211" customFormat="1" ht="17.25" customHeight="1" x14ac:dyDescent="0.2">
      <c r="A156" s="267" t="s">
        <v>102</v>
      </c>
      <c r="B156" s="268"/>
      <c r="C156" s="174">
        <f>C157</f>
        <v>1000</v>
      </c>
      <c r="D156" s="174">
        <f t="shared" ref="D156" si="71">D157</f>
        <v>0</v>
      </c>
      <c r="E156" s="203"/>
      <c r="F156" s="203"/>
      <c r="G156" s="174">
        <f t="shared" ref="G156" si="72">G157</f>
        <v>1000</v>
      </c>
      <c r="H156" s="203"/>
      <c r="I156" s="203"/>
      <c r="J156" s="203"/>
      <c r="K156" s="203"/>
      <c r="L156" s="203"/>
      <c r="M156" s="203"/>
      <c r="N156" s="203"/>
      <c r="O156" s="203"/>
      <c r="P156" s="203"/>
    </row>
    <row r="157" spans="1:16" s="211" customFormat="1" ht="17.25" customHeight="1" x14ac:dyDescent="0.2">
      <c r="A157" s="161">
        <v>3</v>
      </c>
      <c r="B157" s="217" t="s">
        <v>64</v>
      </c>
      <c r="C157" s="162">
        <f>C158</f>
        <v>1000</v>
      </c>
      <c r="D157" s="162">
        <f>D158</f>
        <v>0</v>
      </c>
      <c r="E157" s="213"/>
      <c r="F157" s="213"/>
      <c r="G157" s="162">
        <f t="shared" ref="G157" si="73">G158+G166</f>
        <v>1000</v>
      </c>
      <c r="H157" s="213"/>
      <c r="I157" s="213"/>
      <c r="J157" s="213"/>
      <c r="K157" s="213"/>
      <c r="L157" s="213"/>
      <c r="M157" s="213"/>
      <c r="N157" s="213"/>
      <c r="O157" s="213"/>
      <c r="P157" s="213"/>
    </row>
    <row r="158" spans="1:16" s="211" customFormat="1" ht="17.25" customHeight="1" x14ac:dyDescent="0.2">
      <c r="A158" s="148">
        <v>32</v>
      </c>
      <c r="B158" s="170" t="s">
        <v>30</v>
      </c>
      <c r="C158" s="149">
        <f t="shared" ref="C158" si="74">C159</f>
        <v>1000</v>
      </c>
      <c r="D158" s="149">
        <f t="shared" ref="D158" si="75">D159</f>
        <v>0</v>
      </c>
      <c r="E158" s="207"/>
      <c r="F158" s="207"/>
      <c r="G158" s="149">
        <f t="shared" ref="G158" si="76">G159</f>
        <v>1000</v>
      </c>
      <c r="H158" s="207"/>
      <c r="I158" s="207"/>
      <c r="J158" s="207"/>
      <c r="K158" s="207"/>
      <c r="L158" s="207"/>
      <c r="M158" s="207"/>
      <c r="N158" s="207"/>
      <c r="O158" s="207"/>
      <c r="P158" s="207"/>
    </row>
    <row r="159" spans="1:16" s="211" customFormat="1" ht="17.25" customHeight="1" x14ac:dyDescent="0.2">
      <c r="A159" s="151">
        <v>322</v>
      </c>
      <c r="B159" s="172" t="s">
        <v>32</v>
      </c>
      <c r="C159" s="163">
        <f>C160</f>
        <v>1000</v>
      </c>
      <c r="D159" s="152">
        <f>D160</f>
        <v>0</v>
      </c>
      <c r="E159" s="152"/>
      <c r="F159" s="152"/>
      <c r="G159" s="152">
        <f>G160</f>
        <v>1000</v>
      </c>
      <c r="H159" s="152"/>
      <c r="I159" s="152"/>
      <c r="J159" s="152"/>
      <c r="K159" s="152"/>
      <c r="L159" s="152"/>
      <c r="M159" s="152"/>
      <c r="N159" s="152"/>
      <c r="O159" s="152"/>
      <c r="P159" s="152"/>
    </row>
    <row r="160" spans="1:16" s="211" customFormat="1" ht="12.75" customHeight="1" x14ac:dyDescent="0.2">
      <c r="A160" s="154">
        <v>3222</v>
      </c>
      <c r="B160" s="154" t="s">
        <v>49</v>
      </c>
      <c r="C160" s="152">
        <f t="shared" ref="C160" si="77">SUM(D160:K160)</f>
        <v>1000</v>
      </c>
      <c r="D160" s="152"/>
      <c r="E160" s="152"/>
      <c r="F160" s="152"/>
      <c r="G160" s="152">
        <v>1000</v>
      </c>
      <c r="H160" s="152"/>
      <c r="I160" s="152"/>
      <c r="J160" s="152"/>
      <c r="K160" s="152"/>
      <c r="L160" s="152"/>
      <c r="M160" s="152"/>
      <c r="N160" s="152"/>
      <c r="O160" s="152"/>
      <c r="P160" s="152"/>
    </row>
    <row r="161" spans="1:30" x14ac:dyDescent="0.2">
      <c r="A161" s="255" t="s">
        <v>85</v>
      </c>
      <c r="B161" s="255"/>
      <c r="C161" s="174">
        <f>C162</f>
        <v>52000</v>
      </c>
      <c r="D161" s="174">
        <f t="shared" ref="D161:J162" si="78">D162</f>
        <v>0</v>
      </c>
      <c r="E161" s="174">
        <f t="shared" si="78"/>
        <v>0</v>
      </c>
      <c r="F161" s="174">
        <f t="shared" si="78"/>
        <v>0</v>
      </c>
      <c r="G161" s="174">
        <f t="shared" si="78"/>
        <v>0</v>
      </c>
      <c r="H161" s="174">
        <f t="shared" si="78"/>
        <v>0</v>
      </c>
      <c r="I161" s="174">
        <f t="shared" si="78"/>
        <v>0</v>
      </c>
      <c r="J161" s="174">
        <f t="shared" si="78"/>
        <v>0</v>
      </c>
      <c r="K161" s="174">
        <f>K162</f>
        <v>52000</v>
      </c>
      <c r="L161" s="174"/>
      <c r="M161" s="174"/>
      <c r="N161" s="174"/>
      <c r="O161" s="174"/>
      <c r="P161" s="174"/>
    </row>
    <row r="162" spans="1:30" x14ac:dyDescent="0.2">
      <c r="A162" s="167">
        <v>3</v>
      </c>
      <c r="B162" s="168" t="s">
        <v>25</v>
      </c>
      <c r="C162" s="162">
        <f>SUM(D162:K162)</f>
        <v>52000</v>
      </c>
      <c r="D162" s="162">
        <f t="shared" si="78"/>
        <v>0</v>
      </c>
      <c r="E162" s="162">
        <f t="shared" si="78"/>
        <v>0</v>
      </c>
      <c r="F162" s="162">
        <f t="shared" si="78"/>
        <v>0</v>
      </c>
      <c r="G162" s="162">
        <f t="shared" si="78"/>
        <v>0</v>
      </c>
      <c r="H162" s="162">
        <f t="shared" si="78"/>
        <v>0</v>
      </c>
      <c r="I162" s="162">
        <f t="shared" si="78"/>
        <v>0</v>
      </c>
      <c r="J162" s="162">
        <f t="shared" si="78"/>
        <v>0</v>
      </c>
      <c r="K162" s="162">
        <f>K163</f>
        <v>52000</v>
      </c>
      <c r="L162" s="162"/>
      <c r="M162" s="162"/>
      <c r="N162" s="162"/>
      <c r="O162" s="162"/>
      <c r="P162" s="162"/>
    </row>
    <row r="163" spans="1:30" x14ac:dyDescent="0.2">
      <c r="A163" s="169">
        <v>32</v>
      </c>
      <c r="B163" s="170" t="s">
        <v>30</v>
      </c>
      <c r="C163" s="149">
        <f>SUM(D163:K163)</f>
        <v>52000</v>
      </c>
      <c r="D163" s="149">
        <f>D164+E166</f>
        <v>0</v>
      </c>
      <c r="E163" s="149"/>
      <c r="F163" s="149"/>
      <c r="G163" s="149"/>
      <c r="H163" s="149"/>
      <c r="I163" s="149">
        <f t="shared" ref="I163:J163" si="79">I164+I166+I195</f>
        <v>0</v>
      </c>
      <c r="J163" s="149">
        <f t="shared" si="79"/>
        <v>0</v>
      </c>
      <c r="K163" s="149">
        <f>K164+K166</f>
        <v>52000</v>
      </c>
      <c r="L163" s="149"/>
      <c r="M163" s="149"/>
      <c r="N163" s="149"/>
      <c r="O163" s="149"/>
      <c r="P163" s="149"/>
    </row>
    <row r="164" spans="1:30" ht="12.75" customHeight="1" x14ac:dyDescent="0.2">
      <c r="A164" s="150">
        <v>321</v>
      </c>
      <c r="B164" s="151" t="s">
        <v>31</v>
      </c>
      <c r="C164" s="182">
        <f>SUM(D164:K164)</f>
        <v>10000</v>
      </c>
      <c r="D164" s="163">
        <f>D165+D166</f>
        <v>0</v>
      </c>
      <c r="E164" s="163">
        <f t="shared" ref="E164:J164" si="80">E165+E166+E167</f>
        <v>0</v>
      </c>
      <c r="F164" s="163">
        <f t="shared" si="80"/>
        <v>0</v>
      </c>
      <c r="G164" s="163">
        <f t="shared" si="80"/>
        <v>0</v>
      </c>
      <c r="H164" s="163">
        <f t="shared" si="80"/>
        <v>0</v>
      </c>
      <c r="I164" s="163">
        <f t="shared" si="80"/>
        <v>0</v>
      </c>
      <c r="J164" s="163">
        <f t="shared" si="80"/>
        <v>0</v>
      </c>
      <c r="K164" s="163">
        <f>K165</f>
        <v>10000</v>
      </c>
      <c r="L164" s="163"/>
      <c r="M164" s="163"/>
      <c r="N164" s="163"/>
      <c r="O164" s="163"/>
      <c r="P164" s="163"/>
    </row>
    <row r="165" spans="1:30" ht="12.75" customHeight="1" x14ac:dyDescent="0.2">
      <c r="A165" s="153">
        <v>3211</v>
      </c>
      <c r="B165" s="154" t="s">
        <v>47</v>
      </c>
      <c r="C165" s="152">
        <f t="shared" ref="C165" si="81">SUM(D165:K165)</f>
        <v>10000</v>
      </c>
      <c r="D165" s="152"/>
      <c r="E165" s="152"/>
      <c r="F165" s="152"/>
      <c r="G165" s="152"/>
      <c r="H165" s="152"/>
      <c r="I165" s="152"/>
      <c r="J165" s="152"/>
      <c r="K165" s="152">
        <v>10000</v>
      </c>
      <c r="L165" s="152"/>
      <c r="M165" s="152"/>
      <c r="N165" s="152"/>
      <c r="O165" s="152"/>
      <c r="P165" s="152"/>
    </row>
    <row r="166" spans="1:30" ht="26.25" customHeight="1" x14ac:dyDescent="0.2">
      <c r="A166" s="150">
        <v>329</v>
      </c>
      <c r="B166" s="151" t="s">
        <v>34</v>
      </c>
      <c r="C166" s="182">
        <f>SUM(D166:K166)</f>
        <v>42000</v>
      </c>
      <c r="D166" s="163"/>
      <c r="E166" s="163"/>
      <c r="F166" s="163"/>
      <c r="G166" s="163"/>
      <c r="H166" s="163"/>
      <c r="I166" s="163">
        <f t="shared" ref="I166:J166" si="82">SUM(I167:I197)</f>
        <v>0</v>
      </c>
      <c r="J166" s="163">
        <f t="shared" si="82"/>
        <v>0</v>
      </c>
      <c r="K166" s="163">
        <f>K167</f>
        <v>42000</v>
      </c>
      <c r="L166" s="163"/>
      <c r="M166" s="163"/>
      <c r="N166" s="163"/>
      <c r="O166" s="163"/>
      <c r="P166" s="163"/>
    </row>
    <row r="167" spans="1:30" ht="12.75" customHeight="1" x14ac:dyDescent="0.2">
      <c r="A167" s="153">
        <v>3299</v>
      </c>
      <c r="B167" s="154" t="s">
        <v>34</v>
      </c>
      <c r="C167" s="182">
        <f>SUM(D167:K167)</f>
        <v>42000</v>
      </c>
      <c r="D167" s="152">
        <v>0</v>
      </c>
      <c r="E167" s="152"/>
      <c r="F167" s="152"/>
      <c r="G167" s="152"/>
      <c r="H167" s="152"/>
      <c r="I167" s="152"/>
      <c r="J167" s="152"/>
      <c r="K167" s="152">
        <v>42000</v>
      </c>
      <c r="L167" s="152"/>
      <c r="M167" s="152"/>
      <c r="N167" s="152"/>
      <c r="O167" s="152"/>
      <c r="P167" s="152"/>
    </row>
    <row r="168" spans="1:30" s="211" customFormat="1" ht="54" customHeight="1" x14ac:dyDescent="0.25">
      <c r="A168" s="265" t="s">
        <v>100</v>
      </c>
      <c r="B168" s="266"/>
      <c r="C168" s="174">
        <f>C169</f>
        <v>32350</v>
      </c>
      <c r="D168" s="174">
        <f>D169</f>
        <v>32350</v>
      </c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</row>
    <row r="169" spans="1:30" s="212" customFormat="1" ht="12.75" customHeight="1" x14ac:dyDescent="0.2">
      <c r="A169" s="167">
        <v>3</v>
      </c>
      <c r="B169" s="168" t="s">
        <v>25</v>
      </c>
      <c r="C169" s="162">
        <f>SUM(D169:K169)</f>
        <v>32350</v>
      </c>
      <c r="D169" s="162">
        <f>D170+D178</f>
        <v>32350</v>
      </c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</row>
    <row r="170" spans="1:30" s="214" customFormat="1" ht="12.75" customHeight="1" x14ac:dyDescent="0.2">
      <c r="A170" s="169">
        <v>31</v>
      </c>
      <c r="B170" s="170" t="s">
        <v>112</v>
      </c>
      <c r="C170" s="149">
        <f>SUM(D170:K170)</f>
        <v>29850</v>
      </c>
      <c r="D170" s="213">
        <f>D171+D173+D175</f>
        <v>29850</v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</row>
    <row r="171" spans="1:30" s="183" customFormat="1" ht="12.75" customHeight="1" x14ac:dyDescent="0.2">
      <c r="A171" s="150">
        <v>311</v>
      </c>
      <c r="B171" s="184" t="s">
        <v>101</v>
      </c>
      <c r="C171" s="182">
        <f t="shared" ref="C171:C178" si="83">SUM(D171:K171)</f>
        <v>26000</v>
      </c>
      <c r="D171" s="186">
        <v>26000</v>
      </c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</row>
    <row r="172" spans="1:30" s="183" customFormat="1" ht="12.75" hidden="1" customHeight="1" x14ac:dyDescent="0.2">
      <c r="A172" s="153"/>
      <c r="B172" s="185"/>
      <c r="C172" s="182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</row>
    <row r="173" spans="1:30" s="183" customFormat="1" ht="12.75" customHeight="1" x14ac:dyDescent="0.2">
      <c r="A173" s="150">
        <v>312</v>
      </c>
      <c r="B173" s="184" t="s">
        <v>28</v>
      </c>
      <c r="C173" s="182">
        <f t="shared" si="83"/>
        <v>200</v>
      </c>
      <c r="D173" s="186">
        <v>200</v>
      </c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</row>
    <row r="174" spans="1:30" s="183" customFormat="1" ht="12.75" hidden="1" customHeight="1" x14ac:dyDescent="0.2">
      <c r="A174" s="153"/>
      <c r="B174" s="185"/>
      <c r="C174" s="182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</row>
    <row r="175" spans="1:30" s="183" customFormat="1" ht="12.75" customHeight="1" x14ac:dyDescent="0.2">
      <c r="A175" s="150">
        <v>313</v>
      </c>
      <c r="B175" s="184" t="s">
        <v>29</v>
      </c>
      <c r="C175" s="182">
        <f t="shared" si="83"/>
        <v>3650</v>
      </c>
      <c r="D175" s="186">
        <v>3650</v>
      </c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</row>
    <row r="176" spans="1:30" s="183" customFormat="1" ht="0.75" hidden="1" customHeight="1" x14ac:dyDescent="0.2">
      <c r="A176" s="153"/>
      <c r="B176" s="185"/>
      <c r="C176" s="182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</row>
    <row r="177" spans="1:30" s="183" customFormat="1" ht="0.75" customHeight="1" x14ac:dyDescent="0.2">
      <c r="A177" s="153"/>
      <c r="B177" s="185"/>
      <c r="C177" s="182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</row>
    <row r="178" spans="1:30" s="183" customFormat="1" ht="12.75" customHeight="1" x14ac:dyDescent="0.2">
      <c r="A178" s="150">
        <v>32</v>
      </c>
      <c r="B178" s="184" t="s">
        <v>30</v>
      </c>
      <c r="C178" s="182">
        <f t="shared" si="83"/>
        <v>2500</v>
      </c>
      <c r="D178" s="186">
        <f>D179</f>
        <v>2500</v>
      </c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</row>
    <row r="179" spans="1:30" s="183" customFormat="1" ht="12.75" customHeight="1" x14ac:dyDescent="0.2">
      <c r="A179" s="150">
        <v>321</v>
      </c>
      <c r="B179" s="184" t="s">
        <v>31</v>
      </c>
      <c r="C179" s="182">
        <f t="shared" ref="C179" si="84">SUM(D179:K179)</f>
        <v>2500</v>
      </c>
      <c r="D179" s="186">
        <v>2500</v>
      </c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</row>
    <row r="180" spans="1:30" s="214" customFormat="1" ht="12.75" hidden="1" customHeight="1" x14ac:dyDescent="0.2">
      <c r="A180" s="153"/>
      <c r="B180" s="185"/>
      <c r="C180" s="182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</row>
    <row r="181" spans="1:30" s="214" customFormat="1" ht="0.75" customHeight="1" x14ac:dyDescent="0.2">
      <c r="A181" s="215"/>
      <c r="B181" s="215"/>
      <c r="C181" s="182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</row>
    <row r="182" spans="1:30" s="183" customFormat="1" ht="12.75" hidden="1" customHeight="1" x14ac:dyDescent="0.2">
      <c r="A182" s="215"/>
      <c r="B182" s="216"/>
      <c r="C182" s="182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</row>
    <row r="183" spans="1:30" s="183" customFormat="1" ht="12.75" hidden="1" customHeight="1" x14ac:dyDescent="0.2">
      <c r="A183" s="215"/>
      <c r="B183" s="216"/>
      <c r="C183" s="182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</row>
    <row r="184" spans="1:30" s="211" customFormat="1" ht="12.75" customHeight="1" x14ac:dyDescent="0.2">
      <c r="A184" s="260" t="s">
        <v>94</v>
      </c>
      <c r="B184" s="261"/>
      <c r="C184" s="174">
        <f>C185</f>
        <v>97700</v>
      </c>
      <c r="D184" s="174">
        <f t="shared" ref="D184:E185" si="85">D185</f>
        <v>0</v>
      </c>
      <c r="E184" s="174">
        <f t="shared" si="85"/>
        <v>97700</v>
      </c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30" s="211" customFormat="1" ht="12.75" customHeight="1" x14ac:dyDescent="0.2">
      <c r="A185" s="167">
        <v>3</v>
      </c>
      <c r="B185" s="168" t="s">
        <v>25</v>
      </c>
      <c r="C185" s="162">
        <f>SUM(D185:K185)</f>
        <v>97700</v>
      </c>
      <c r="D185" s="162">
        <f t="shared" si="85"/>
        <v>0</v>
      </c>
      <c r="E185" s="162">
        <f t="shared" si="85"/>
        <v>97700</v>
      </c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</row>
    <row r="186" spans="1:30" s="211" customFormat="1" ht="12.75" customHeight="1" x14ac:dyDescent="0.2">
      <c r="A186" s="205">
        <v>37</v>
      </c>
      <c r="B186" s="206" t="s">
        <v>92</v>
      </c>
      <c r="C186" s="207">
        <f>C187</f>
        <v>97700</v>
      </c>
      <c r="D186" s="207">
        <f>D187</f>
        <v>0</v>
      </c>
      <c r="E186" s="207">
        <f>E187</f>
        <v>97700</v>
      </c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</row>
    <row r="187" spans="1:30" s="211" customFormat="1" x14ac:dyDescent="0.2">
      <c r="A187" s="153">
        <v>372</v>
      </c>
      <c r="B187" s="173" t="s">
        <v>93</v>
      </c>
      <c r="C187" s="182">
        <f t="shared" ref="C187" si="86">SUM(D187:K187)</f>
        <v>97700</v>
      </c>
      <c r="D187" s="152">
        <f>D188</f>
        <v>0</v>
      </c>
      <c r="E187" s="152">
        <f>E188</f>
        <v>97700</v>
      </c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</row>
    <row r="188" spans="1:30" s="211" customFormat="1" x14ac:dyDescent="0.2">
      <c r="A188" s="153">
        <v>3722</v>
      </c>
      <c r="B188" s="173" t="s">
        <v>93</v>
      </c>
      <c r="C188" s="182">
        <f>SUM(D188:K188)</f>
        <v>97700</v>
      </c>
      <c r="D188" s="152">
        <v>0</v>
      </c>
      <c r="E188" s="152">
        <v>97700</v>
      </c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</row>
    <row r="189" spans="1:30" s="211" customFormat="1" hidden="1" x14ac:dyDescent="0.2">
      <c r="A189" s="153"/>
      <c r="B189" s="173"/>
      <c r="C189" s="152">
        <f>SUM(D189:M189)</f>
        <v>0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</row>
    <row r="190" spans="1:30" s="202" customFormat="1" ht="12.75" hidden="1" customHeight="1" x14ac:dyDescent="0.2">
      <c r="A190" s="260"/>
      <c r="B190" s="261"/>
      <c r="C190" s="174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</row>
    <row r="191" spans="1:30" s="202" customFormat="1" ht="12.75" hidden="1" customHeight="1" x14ac:dyDescent="0.2">
      <c r="A191" s="167"/>
      <c r="B191" s="168"/>
      <c r="C191" s="162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</row>
    <row r="192" spans="1:30" s="202" customFormat="1" ht="12.75" hidden="1" customHeight="1" x14ac:dyDescent="0.2">
      <c r="A192" s="205"/>
      <c r="B192" s="206"/>
      <c r="C192" s="182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</row>
    <row r="193" spans="1:16" hidden="1" x14ac:dyDescent="0.2">
      <c r="A193" s="153"/>
      <c r="B193" s="173"/>
      <c r="C193" s="18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</row>
    <row r="194" spans="1:16" s="202" customFormat="1" hidden="1" x14ac:dyDescent="0.2">
      <c r="A194" s="153"/>
      <c r="B194" s="173"/>
      <c r="C194" s="18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</row>
    <row r="195" spans="1:16" s="12" customFormat="1" ht="12.75" customHeight="1" x14ac:dyDescent="0.2">
      <c r="A195" s="256" t="s">
        <v>73</v>
      </c>
      <c r="B195" s="256"/>
      <c r="C195" s="158">
        <f>C196+C207</f>
        <v>5700420</v>
      </c>
      <c r="D195" s="158">
        <f t="shared" ref="D195:K195" si="87">D196+D207</f>
        <v>5608500</v>
      </c>
      <c r="E195" s="158">
        <f t="shared" si="87"/>
        <v>86770</v>
      </c>
      <c r="F195" s="158">
        <f t="shared" si="87"/>
        <v>3150</v>
      </c>
      <c r="G195" s="158">
        <f t="shared" si="87"/>
        <v>2000</v>
      </c>
      <c r="H195" s="158">
        <f t="shared" si="87"/>
        <v>0</v>
      </c>
      <c r="I195" s="158">
        <f t="shared" si="87"/>
        <v>0</v>
      </c>
      <c r="J195" s="158">
        <f t="shared" si="87"/>
        <v>0</v>
      </c>
      <c r="K195" s="158">
        <f t="shared" si="87"/>
        <v>0</v>
      </c>
      <c r="L195" s="158"/>
      <c r="M195" s="158">
        <f>M196</f>
        <v>0</v>
      </c>
      <c r="N195" s="158"/>
      <c r="O195" s="158"/>
      <c r="P195" s="158"/>
    </row>
    <row r="196" spans="1:16" s="12" customFormat="1" ht="12.75" customHeight="1" x14ac:dyDescent="0.2">
      <c r="A196" s="175" t="s">
        <v>74</v>
      </c>
      <c r="B196" s="176"/>
      <c r="C196" s="174">
        <f t="shared" ref="C196:C202" si="88">SUM(D196:M196)</f>
        <v>100420</v>
      </c>
      <c r="D196" s="174">
        <f t="shared" ref="D196:J196" si="89">D197</f>
        <v>8500</v>
      </c>
      <c r="E196" s="174">
        <f t="shared" si="89"/>
        <v>86770</v>
      </c>
      <c r="F196" s="174">
        <f t="shared" si="89"/>
        <v>3150</v>
      </c>
      <c r="G196" s="174">
        <f t="shared" si="89"/>
        <v>2000</v>
      </c>
      <c r="H196" s="174">
        <f t="shared" si="89"/>
        <v>0</v>
      </c>
      <c r="I196" s="174">
        <f t="shared" si="89"/>
        <v>0</v>
      </c>
      <c r="J196" s="174">
        <f t="shared" si="89"/>
        <v>0</v>
      </c>
      <c r="K196" s="174">
        <v>0</v>
      </c>
      <c r="L196" s="174"/>
      <c r="M196" s="174">
        <f>M197</f>
        <v>0</v>
      </c>
      <c r="N196" s="174"/>
      <c r="O196" s="174"/>
      <c r="P196" s="174"/>
    </row>
    <row r="197" spans="1:16" s="12" customFormat="1" ht="25.5" x14ac:dyDescent="0.2">
      <c r="A197" s="144">
        <v>4</v>
      </c>
      <c r="B197" s="161" t="s">
        <v>38</v>
      </c>
      <c r="C197" s="162">
        <f t="shared" si="88"/>
        <v>100420</v>
      </c>
      <c r="D197" s="162">
        <f t="shared" ref="D197:I197" si="90">D198</f>
        <v>8500</v>
      </c>
      <c r="E197" s="162">
        <f t="shared" si="90"/>
        <v>86770</v>
      </c>
      <c r="F197" s="162">
        <f t="shared" si="90"/>
        <v>3150</v>
      </c>
      <c r="G197" s="162">
        <f t="shared" si="90"/>
        <v>2000</v>
      </c>
      <c r="H197" s="162">
        <f t="shared" si="90"/>
        <v>0</v>
      </c>
      <c r="I197" s="162">
        <f t="shared" si="90"/>
        <v>0</v>
      </c>
      <c r="J197" s="162">
        <f>J198</f>
        <v>0</v>
      </c>
      <c r="K197" s="162">
        <v>0</v>
      </c>
      <c r="L197" s="162"/>
      <c r="M197" s="162">
        <f>M198</f>
        <v>0</v>
      </c>
      <c r="N197" s="162"/>
      <c r="O197" s="162"/>
      <c r="P197" s="162"/>
    </row>
    <row r="198" spans="1:16" s="12" customFormat="1" ht="25.5" x14ac:dyDescent="0.2">
      <c r="A198" s="147">
        <v>42</v>
      </c>
      <c r="B198" s="148" t="s">
        <v>39</v>
      </c>
      <c r="C198" s="149">
        <f t="shared" si="88"/>
        <v>100420</v>
      </c>
      <c r="D198" s="149">
        <f>D199</f>
        <v>8500</v>
      </c>
      <c r="E198" s="149">
        <f t="shared" ref="E198:I198" si="91">E200+E204</f>
        <v>86770</v>
      </c>
      <c r="F198" s="149">
        <f>F199+F200+F204</f>
        <v>3150</v>
      </c>
      <c r="G198" s="149">
        <f t="shared" si="91"/>
        <v>2000</v>
      </c>
      <c r="H198" s="149">
        <f t="shared" si="91"/>
        <v>0</v>
      </c>
      <c r="I198" s="149">
        <f t="shared" si="91"/>
        <v>0</v>
      </c>
      <c r="J198" s="149">
        <f>J200+J204</f>
        <v>0</v>
      </c>
      <c r="K198" s="149">
        <v>0</v>
      </c>
      <c r="L198" s="149"/>
      <c r="M198" s="149">
        <f>M200</f>
        <v>0</v>
      </c>
      <c r="N198" s="149"/>
      <c r="O198" s="149"/>
      <c r="P198" s="149"/>
    </row>
    <row r="199" spans="1:16" s="12" customFormat="1" x14ac:dyDescent="0.2">
      <c r="A199" s="180">
        <v>421</v>
      </c>
      <c r="B199" s="209" t="s">
        <v>110</v>
      </c>
      <c r="C199" s="182">
        <f>D199</f>
        <v>8500</v>
      </c>
      <c r="D199" s="182">
        <v>8500</v>
      </c>
      <c r="E199" s="182"/>
      <c r="F199" s="182"/>
      <c r="G199" s="182">
        <f t="shared" ref="E199:J200" si="92">G200+G201+G202</f>
        <v>0</v>
      </c>
      <c r="H199" s="182">
        <f t="shared" si="92"/>
        <v>0</v>
      </c>
      <c r="I199" s="182">
        <f t="shared" si="92"/>
        <v>0</v>
      </c>
      <c r="J199" s="182">
        <f t="shared" si="92"/>
        <v>0</v>
      </c>
      <c r="K199" s="182">
        <v>0</v>
      </c>
      <c r="L199" s="182"/>
      <c r="M199" s="182">
        <f>M201</f>
        <v>0</v>
      </c>
      <c r="N199" s="182"/>
      <c r="O199" s="182"/>
      <c r="P199" s="182"/>
    </row>
    <row r="200" spans="1:16" x14ac:dyDescent="0.2">
      <c r="A200" s="150">
        <v>422</v>
      </c>
      <c r="B200" s="151" t="s">
        <v>37</v>
      </c>
      <c r="C200" s="163">
        <f t="shared" si="88"/>
        <v>30670</v>
      </c>
      <c r="D200" s="163">
        <f>D201+D202+D203</f>
        <v>0</v>
      </c>
      <c r="E200" s="163">
        <f t="shared" si="92"/>
        <v>30670</v>
      </c>
      <c r="F200" s="163">
        <f>F201+F202+F203</f>
        <v>0</v>
      </c>
      <c r="G200" s="163">
        <f t="shared" si="92"/>
        <v>0</v>
      </c>
      <c r="H200" s="163">
        <f t="shared" si="92"/>
        <v>0</v>
      </c>
      <c r="I200" s="163">
        <f t="shared" si="92"/>
        <v>0</v>
      </c>
      <c r="J200" s="163">
        <f t="shared" si="92"/>
        <v>0</v>
      </c>
      <c r="K200" s="163">
        <v>0</v>
      </c>
      <c r="L200" s="163"/>
      <c r="M200" s="163">
        <f>M202</f>
        <v>0</v>
      </c>
      <c r="N200" s="163"/>
      <c r="O200" s="163"/>
      <c r="P200" s="163"/>
    </row>
    <row r="201" spans="1:16" ht="12.75" customHeight="1" x14ac:dyDescent="0.2">
      <c r="A201" s="153">
        <v>4221</v>
      </c>
      <c r="B201" s="154" t="s">
        <v>53</v>
      </c>
      <c r="C201" s="152">
        <f t="shared" si="88"/>
        <v>27000</v>
      </c>
      <c r="D201" s="152"/>
      <c r="E201" s="152">
        <v>27000</v>
      </c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</row>
    <row r="202" spans="1:16" ht="12.75" customHeight="1" x14ac:dyDescent="0.2">
      <c r="A202" s="153">
        <v>4222</v>
      </c>
      <c r="B202" s="154" t="s">
        <v>54</v>
      </c>
      <c r="C202" s="152">
        <f t="shared" si="88"/>
        <v>3670</v>
      </c>
      <c r="D202" s="152"/>
      <c r="E202" s="152">
        <v>3670</v>
      </c>
      <c r="F202" s="152">
        <v>0</v>
      </c>
      <c r="G202" s="152"/>
      <c r="H202" s="152"/>
      <c r="I202" s="152"/>
      <c r="J202" s="152"/>
      <c r="K202" s="152"/>
      <c r="L202" s="152"/>
      <c r="M202" s="186"/>
      <c r="N202" s="152"/>
      <c r="O202" s="152"/>
      <c r="P202" s="186"/>
    </row>
    <row r="203" spans="1:16" s="12" customFormat="1" ht="12.75" customHeight="1" x14ac:dyDescent="0.2">
      <c r="A203" s="153">
        <v>4227</v>
      </c>
      <c r="B203" s="154" t="s">
        <v>55</v>
      </c>
      <c r="C203" s="152">
        <f t="shared" ref="C203:C211" si="93">SUM(D203:K203)</f>
        <v>0</v>
      </c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</row>
    <row r="204" spans="1:16" ht="25.5" x14ac:dyDescent="0.2">
      <c r="A204" s="150">
        <v>424</v>
      </c>
      <c r="B204" s="151" t="s">
        <v>40</v>
      </c>
      <c r="C204" s="163">
        <f>C205+C206</f>
        <v>61250</v>
      </c>
      <c r="D204" s="163">
        <f t="shared" ref="D204:J204" si="94">D205</f>
        <v>0</v>
      </c>
      <c r="E204" s="163">
        <f>E205+E206</f>
        <v>56100</v>
      </c>
      <c r="F204" s="163">
        <f t="shared" si="94"/>
        <v>3150</v>
      </c>
      <c r="G204" s="163">
        <f t="shared" si="94"/>
        <v>2000</v>
      </c>
      <c r="H204" s="163">
        <f t="shared" si="94"/>
        <v>0</v>
      </c>
      <c r="I204" s="163">
        <f t="shared" si="94"/>
        <v>0</v>
      </c>
      <c r="J204" s="163">
        <f t="shared" si="94"/>
        <v>0</v>
      </c>
      <c r="K204" s="163">
        <v>0</v>
      </c>
      <c r="L204" s="163"/>
      <c r="M204" s="163"/>
      <c r="N204" s="163"/>
      <c r="O204" s="163"/>
      <c r="P204" s="163"/>
    </row>
    <row r="205" spans="1:16" ht="12.75" customHeight="1" x14ac:dyDescent="0.2">
      <c r="A205" s="153">
        <v>4241</v>
      </c>
      <c r="B205" s="154" t="s">
        <v>56</v>
      </c>
      <c r="C205" s="152">
        <f t="shared" si="93"/>
        <v>9400</v>
      </c>
      <c r="D205" s="152"/>
      <c r="E205" s="152">
        <v>4250</v>
      </c>
      <c r="F205" s="152">
        <v>3150</v>
      </c>
      <c r="G205" s="152">
        <v>2000</v>
      </c>
      <c r="H205" s="152"/>
      <c r="I205" s="152"/>
      <c r="J205" s="152"/>
      <c r="K205" s="152"/>
      <c r="L205" s="152"/>
      <c r="M205" s="152"/>
      <c r="N205" s="152"/>
      <c r="O205" s="152"/>
      <c r="P205" s="152"/>
    </row>
    <row r="206" spans="1:16" x14ac:dyDescent="0.2">
      <c r="A206" s="153">
        <v>42412</v>
      </c>
      <c r="B206" s="154" t="s">
        <v>107</v>
      </c>
      <c r="C206" s="152">
        <f t="shared" si="93"/>
        <v>51850</v>
      </c>
      <c r="D206" s="152"/>
      <c r="E206" s="152">
        <v>51850</v>
      </c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1:16" s="12" customFormat="1" x14ac:dyDescent="0.2">
      <c r="A207" s="175" t="s">
        <v>65</v>
      </c>
      <c r="B207" s="176"/>
      <c r="C207" s="174">
        <f>'PLAN RASHODA I IZDATAKA'!C208</f>
        <v>5600000</v>
      </c>
      <c r="D207" s="174">
        <f>'PLAN RASHODA I IZDATAKA'!D208</f>
        <v>5600000</v>
      </c>
      <c r="E207" s="174">
        <f>'PLAN RASHODA I IZDATAKA'!E208</f>
        <v>0</v>
      </c>
      <c r="F207" s="174">
        <f>'PLAN RASHODA I IZDATAKA'!F208</f>
        <v>0</v>
      </c>
      <c r="G207" s="174">
        <f>'PLAN RASHODA I IZDATAKA'!G208</f>
        <v>0</v>
      </c>
      <c r="H207" s="174">
        <f>'PLAN RASHODA I IZDATAKA'!H208</f>
        <v>0</v>
      </c>
      <c r="I207" s="174">
        <f>'PLAN RASHODA I IZDATAKA'!I208</f>
        <v>0</v>
      </c>
      <c r="J207" s="174">
        <f>'PLAN RASHODA I IZDATAKA'!J208</f>
        <v>0</v>
      </c>
      <c r="K207" s="174">
        <v>0</v>
      </c>
      <c r="L207" s="174"/>
      <c r="M207" s="174"/>
      <c r="N207" s="174"/>
      <c r="O207" s="174"/>
      <c r="P207" s="174"/>
    </row>
    <row r="208" spans="1:16" s="12" customFormat="1" ht="25.5" x14ac:dyDescent="0.2">
      <c r="A208" s="144">
        <v>4</v>
      </c>
      <c r="B208" s="161" t="s">
        <v>38</v>
      </c>
      <c r="C208" s="162">
        <f t="shared" si="93"/>
        <v>5600000</v>
      </c>
      <c r="D208" s="162">
        <f t="shared" ref="D208:J208" si="95">D209</f>
        <v>5600000</v>
      </c>
      <c r="E208" s="162">
        <f t="shared" si="95"/>
        <v>0</v>
      </c>
      <c r="F208" s="162">
        <f t="shared" si="95"/>
        <v>0</v>
      </c>
      <c r="G208" s="162">
        <f t="shared" si="95"/>
        <v>0</v>
      </c>
      <c r="H208" s="162">
        <f t="shared" si="95"/>
        <v>0</v>
      </c>
      <c r="I208" s="162">
        <f t="shared" si="95"/>
        <v>0</v>
      </c>
      <c r="J208" s="162">
        <f t="shared" si="95"/>
        <v>0</v>
      </c>
      <c r="K208" s="162">
        <v>0</v>
      </c>
      <c r="L208" s="162"/>
      <c r="M208" s="162"/>
      <c r="N208" s="162"/>
      <c r="O208" s="162"/>
      <c r="P208" s="162"/>
    </row>
    <row r="209" spans="1:16" s="12" customFormat="1" ht="25.5" x14ac:dyDescent="0.2">
      <c r="A209" s="147">
        <v>45</v>
      </c>
      <c r="B209" s="148" t="s">
        <v>60</v>
      </c>
      <c r="C209" s="149">
        <f t="shared" si="93"/>
        <v>5600000</v>
      </c>
      <c r="D209" s="149">
        <f t="shared" ref="D209:J209" si="96">D210</f>
        <v>5600000</v>
      </c>
      <c r="E209" s="149">
        <f t="shared" si="96"/>
        <v>0</v>
      </c>
      <c r="F209" s="149">
        <f t="shared" si="96"/>
        <v>0</v>
      </c>
      <c r="G209" s="149">
        <f t="shared" si="96"/>
        <v>0</v>
      </c>
      <c r="H209" s="149">
        <f t="shared" si="96"/>
        <v>0</v>
      </c>
      <c r="I209" s="149">
        <f t="shared" si="96"/>
        <v>0</v>
      </c>
      <c r="J209" s="149">
        <f t="shared" si="96"/>
        <v>0</v>
      </c>
      <c r="K209" s="149">
        <v>0</v>
      </c>
      <c r="L209" s="149"/>
      <c r="M209" s="149"/>
      <c r="N209" s="149"/>
      <c r="O209" s="149"/>
      <c r="P209" s="149"/>
    </row>
    <row r="210" spans="1:16" s="12" customFormat="1" ht="25.5" x14ac:dyDescent="0.2">
      <c r="A210" s="150">
        <v>451</v>
      </c>
      <c r="B210" s="151" t="s">
        <v>61</v>
      </c>
      <c r="C210" s="163">
        <f t="shared" si="93"/>
        <v>5600000</v>
      </c>
      <c r="D210" s="163">
        <f t="shared" ref="D210:J210" si="97">D211</f>
        <v>5600000</v>
      </c>
      <c r="E210" s="163">
        <f t="shared" si="97"/>
        <v>0</v>
      </c>
      <c r="F210" s="163">
        <f t="shared" si="97"/>
        <v>0</v>
      </c>
      <c r="G210" s="163">
        <f t="shared" si="97"/>
        <v>0</v>
      </c>
      <c r="H210" s="163">
        <f t="shared" si="97"/>
        <v>0</v>
      </c>
      <c r="I210" s="163">
        <f t="shared" si="97"/>
        <v>0</v>
      </c>
      <c r="J210" s="163">
        <f t="shared" si="97"/>
        <v>0</v>
      </c>
      <c r="K210" s="163">
        <v>0</v>
      </c>
      <c r="L210" s="163"/>
      <c r="M210" s="163"/>
      <c r="N210" s="163"/>
      <c r="O210" s="163"/>
      <c r="P210" s="163"/>
    </row>
    <row r="211" spans="1:16" ht="26.25" customHeight="1" x14ac:dyDescent="0.2">
      <c r="A211" s="153">
        <v>4511</v>
      </c>
      <c r="B211" s="154" t="s">
        <v>61</v>
      </c>
      <c r="C211" s="152">
        <f t="shared" si="93"/>
        <v>5600000</v>
      </c>
      <c r="D211" s="152">
        <v>5600000</v>
      </c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</row>
    <row r="212" spans="1:16" ht="0.75" customHeight="1" x14ac:dyDescent="0.2">
      <c r="A212" s="153"/>
      <c r="B212" s="154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1:16" ht="27" customHeight="1" x14ac:dyDescent="0.2">
      <c r="A213" s="257" t="s">
        <v>69</v>
      </c>
      <c r="B213" s="257"/>
      <c r="C213" s="158">
        <f t="shared" ref="C213:C219" si="98">SUM(D213:K213)</f>
        <v>65920</v>
      </c>
      <c r="D213" s="158">
        <f t="shared" ref="D213:J213" si="99">D214</f>
        <v>65920</v>
      </c>
      <c r="E213" s="158">
        <f t="shared" si="99"/>
        <v>0</v>
      </c>
      <c r="F213" s="158">
        <f t="shared" si="99"/>
        <v>0</v>
      </c>
      <c r="G213" s="158">
        <f t="shared" si="99"/>
        <v>0</v>
      </c>
      <c r="H213" s="158">
        <f t="shared" si="99"/>
        <v>0</v>
      </c>
      <c r="I213" s="158">
        <f t="shared" si="99"/>
        <v>0</v>
      </c>
      <c r="J213" s="158">
        <f t="shared" si="99"/>
        <v>0</v>
      </c>
      <c r="K213" s="158">
        <v>0</v>
      </c>
      <c r="L213" s="158"/>
      <c r="M213" s="158"/>
      <c r="N213" s="158"/>
      <c r="O213" s="158"/>
      <c r="P213" s="158"/>
    </row>
    <row r="214" spans="1:16" ht="26.25" customHeight="1" x14ac:dyDescent="0.2">
      <c r="A214" s="254" t="s">
        <v>70</v>
      </c>
      <c r="B214" s="254"/>
      <c r="C214" s="160">
        <f t="shared" si="98"/>
        <v>65920</v>
      </c>
      <c r="D214" s="160">
        <f t="shared" ref="D214:J214" si="100">D215</f>
        <v>65920</v>
      </c>
      <c r="E214" s="160">
        <f t="shared" si="100"/>
        <v>0</v>
      </c>
      <c r="F214" s="160">
        <f t="shared" si="100"/>
        <v>0</v>
      </c>
      <c r="G214" s="160">
        <f t="shared" si="100"/>
        <v>0</v>
      </c>
      <c r="H214" s="160">
        <f t="shared" si="100"/>
        <v>0</v>
      </c>
      <c r="I214" s="160">
        <f t="shared" si="100"/>
        <v>0</v>
      </c>
      <c r="J214" s="160">
        <f t="shared" si="100"/>
        <v>0</v>
      </c>
      <c r="K214" s="160">
        <v>0</v>
      </c>
      <c r="L214" s="160"/>
      <c r="M214" s="160"/>
      <c r="N214" s="160"/>
      <c r="O214" s="160"/>
      <c r="P214" s="160"/>
    </row>
    <row r="215" spans="1:16" ht="18" customHeight="1" x14ac:dyDescent="0.2">
      <c r="A215" s="177">
        <v>3</v>
      </c>
      <c r="B215" s="168" t="s">
        <v>25</v>
      </c>
      <c r="C215" s="162">
        <f t="shared" si="98"/>
        <v>65920</v>
      </c>
      <c r="D215" s="162">
        <f t="shared" ref="D215:J215" si="101">D216</f>
        <v>65920</v>
      </c>
      <c r="E215" s="162">
        <f t="shared" si="101"/>
        <v>0</v>
      </c>
      <c r="F215" s="162">
        <f t="shared" si="101"/>
        <v>0</v>
      </c>
      <c r="G215" s="162">
        <f t="shared" si="101"/>
        <v>0</v>
      </c>
      <c r="H215" s="162">
        <f t="shared" si="101"/>
        <v>0</v>
      </c>
      <c r="I215" s="162">
        <f t="shared" si="101"/>
        <v>0</v>
      </c>
      <c r="J215" s="162">
        <f t="shared" si="101"/>
        <v>0</v>
      </c>
      <c r="K215" s="162">
        <v>0</v>
      </c>
      <c r="L215" s="162"/>
      <c r="M215" s="162"/>
      <c r="N215" s="162"/>
      <c r="O215" s="162"/>
      <c r="P215" s="162"/>
    </row>
    <row r="216" spans="1:16" x14ac:dyDescent="0.2">
      <c r="A216" s="169">
        <v>32</v>
      </c>
      <c r="B216" s="170" t="s">
        <v>30</v>
      </c>
      <c r="C216" s="149">
        <f t="shared" si="98"/>
        <v>65920</v>
      </c>
      <c r="D216" s="149">
        <f t="shared" ref="D216:J216" si="102">D217</f>
        <v>65920</v>
      </c>
      <c r="E216" s="149">
        <f t="shared" si="102"/>
        <v>0</v>
      </c>
      <c r="F216" s="149">
        <f t="shared" si="102"/>
        <v>0</v>
      </c>
      <c r="G216" s="149">
        <f t="shared" si="102"/>
        <v>0</v>
      </c>
      <c r="H216" s="149">
        <f t="shared" si="102"/>
        <v>0</v>
      </c>
      <c r="I216" s="149">
        <f t="shared" si="102"/>
        <v>0</v>
      </c>
      <c r="J216" s="149">
        <f t="shared" si="102"/>
        <v>0</v>
      </c>
      <c r="K216" s="149">
        <v>0</v>
      </c>
      <c r="L216" s="149"/>
      <c r="M216" s="149"/>
      <c r="N216" s="149"/>
      <c r="O216" s="149"/>
      <c r="P216" s="149"/>
    </row>
    <row r="217" spans="1:16" x14ac:dyDescent="0.2">
      <c r="A217" s="171">
        <v>323</v>
      </c>
      <c r="B217" s="172" t="s">
        <v>33</v>
      </c>
      <c r="C217" s="163">
        <f t="shared" si="98"/>
        <v>65920</v>
      </c>
      <c r="D217" s="163">
        <f t="shared" ref="D217:J217" si="103">D218</f>
        <v>65920</v>
      </c>
      <c r="E217" s="163">
        <f t="shared" si="103"/>
        <v>0</v>
      </c>
      <c r="F217" s="163">
        <f t="shared" si="103"/>
        <v>0</v>
      </c>
      <c r="G217" s="163">
        <f t="shared" si="103"/>
        <v>0</v>
      </c>
      <c r="H217" s="163">
        <f t="shared" si="103"/>
        <v>0</v>
      </c>
      <c r="I217" s="163">
        <f t="shared" si="103"/>
        <v>0</v>
      </c>
      <c r="J217" s="163">
        <f t="shared" si="103"/>
        <v>0</v>
      </c>
      <c r="K217" s="163">
        <v>0</v>
      </c>
      <c r="L217" s="163"/>
      <c r="M217" s="163"/>
      <c r="N217" s="163"/>
      <c r="O217" s="163"/>
      <c r="P217" s="163"/>
    </row>
    <row r="218" spans="1:16" ht="12.75" customHeight="1" x14ac:dyDescent="0.2">
      <c r="A218" s="153">
        <v>3232</v>
      </c>
      <c r="B218" s="154" t="s">
        <v>51</v>
      </c>
      <c r="C218" s="152">
        <f t="shared" si="98"/>
        <v>65920</v>
      </c>
      <c r="D218" s="152">
        <v>65920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/>
      <c r="M218" s="152"/>
      <c r="N218" s="152"/>
      <c r="O218" s="152"/>
      <c r="P218" s="152"/>
    </row>
    <row r="219" spans="1:16" ht="0.75" customHeight="1" x14ac:dyDescent="0.2">
      <c r="A219" s="153"/>
      <c r="B219" s="154"/>
      <c r="C219" s="152">
        <f t="shared" si="98"/>
        <v>0</v>
      </c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</row>
    <row r="220" spans="1:16" s="12" customFormat="1" x14ac:dyDescent="0.2">
      <c r="A220" s="262" t="s">
        <v>59</v>
      </c>
      <c r="B220" s="262"/>
      <c r="C220" s="178">
        <f>C213+C195+C110+C78+C71+C25+C6</f>
        <v>13837038</v>
      </c>
      <c r="D220" s="178">
        <f>D213+D195+D110+D78+D71+D25+D6</f>
        <v>6259616</v>
      </c>
      <c r="E220" s="178">
        <f>E213+E195+E110+E78+E71+E25+E6</f>
        <v>7076592</v>
      </c>
      <c r="F220" s="178">
        <f t="shared" ref="F220:J220" si="104">F6+F25+F71+F78+F100+F195+F213</f>
        <v>28900</v>
      </c>
      <c r="G220" s="178">
        <f>G213+G195+G110+G78+G71+G25+G6</f>
        <v>269590</v>
      </c>
      <c r="H220" s="178">
        <f>H213+H195+H110+H78+H71+H25+H6</f>
        <v>149740</v>
      </c>
      <c r="I220" s="178">
        <f t="shared" si="104"/>
        <v>0</v>
      </c>
      <c r="J220" s="178">
        <f t="shared" si="104"/>
        <v>0</v>
      </c>
      <c r="K220" s="178">
        <f>K213+K195+K110+K78+K71+K25</f>
        <v>52600</v>
      </c>
      <c r="L220" s="178"/>
      <c r="M220" s="178">
        <f>M6+M25+M71+M78+M100+M195+M213</f>
        <v>0</v>
      </c>
      <c r="N220" s="178"/>
      <c r="O220" s="178"/>
      <c r="P220" s="178"/>
    </row>
    <row r="221" spans="1:16" x14ac:dyDescent="0.2">
      <c r="A221" s="86"/>
      <c r="B221" s="15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 x14ac:dyDescent="0.2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 x14ac:dyDescent="0.2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 x14ac:dyDescent="0.2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 x14ac:dyDescent="0.2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 x14ac:dyDescent="0.2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 x14ac:dyDescent="0.2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 x14ac:dyDescent="0.2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 x14ac:dyDescent="0.2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 x14ac:dyDescent="0.2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 x14ac:dyDescent="0.2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 x14ac:dyDescent="0.2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 x14ac:dyDescent="0.2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 x14ac:dyDescent="0.2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 x14ac:dyDescent="0.2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 x14ac:dyDescent="0.2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 x14ac:dyDescent="0.2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 x14ac:dyDescent="0.2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 x14ac:dyDescent="0.2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 x14ac:dyDescent="0.2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 x14ac:dyDescent="0.2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 x14ac:dyDescent="0.2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 x14ac:dyDescent="0.2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 x14ac:dyDescent="0.2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 x14ac:dyDescent="0.2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 x14ac:dyDescent="0.2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 x14ac:dyDescent="0.2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 x14ac:dyDescent="0.2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 x14ac:dyDescent="0.2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 x14ac:dyDescent="0.2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 x14ac:dyDescent="0.2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 x14ac:dyDescent="0.2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 x14ac:dyDescent="0.2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 x14ac:dyDescent="0.2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 x14ac:dyDescent="0.2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 x14ac:dyDescent="0.2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 x14ac:dyDescent="0.2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 x14ac:dyDescent="0.2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 x14ac:dyDescent="0.2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 x14ac:dyDescent="0.2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 x14ac:dyDescent="0.2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 x14ac:dyDescent="0.2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 x14ac:dyDescent="0.2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 x14ac:dyDescent="0.2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 x14ac:dyDescent="0.2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 x14ac:dyDescent="0.2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 x14ac:dyDescent="0.2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 x14ac:dyDescent="0.2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 x14ac:dyDescent="0.2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 x14ac:dyDescent="0.2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 x14ac:dyDescent="0.2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 x14ac:dyDescent="0.2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 x14ac:dyDescent="0.2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 x14ac:dyDescent="0.2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 x14ac:dyDescent="0.2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 x14ac:dyDescent="0.2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 x14ac:dyDescent="0.2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 x14ac:dyDescent="0.2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 x14ac:dyDescent="0.2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 x14ac:dyDescent="0.2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 x14ac:dyDescent="0.2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 x14ac:dyDescent="0.2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 x14ac:dyDescent="0.2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 x14ac:dyDescent="0.2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 x14ac:dyDescent="0.2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 x14ac:dyDescent="0.2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 x14ac:dyDescent="0.2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 x14ac:dyDescent="0.2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 x14ac:dyDescent="0.2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 x14ac:dyDescent="0.2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 x14ac:dyDescent="0.2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 x14ac:dyDescent="0.2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 x14ac:dyDescent="0.2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 x14ac:dyDescent="0.2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 x14ac:dyDescent="0.2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 x14ac:dyDescent="0.2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 x14ac:dyDescent="0.2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 x14ac:dyDescent="0.2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 x14ac:dyDescent="0.2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 x14ac:dyDescent="0.2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 x14ac:dyDescent="0.2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 x14ac:dyDescent="0.2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 x14ac:dyDescent="0.2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 x14ac:dyDescent="0.2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 x14ac:dyDescent="0.2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 x14ac:dyDescent="0.2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 x14ac:dyDescent="0.2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 x14ac:dyDescent="0.2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 x14ac:dyDescent="0.2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 x14ac:dyDescent="0.2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 x14ac:dyDescent="0.2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 x14ac:dyDescent="0.2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 x14ac:dyDescent="0.2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 x14ac:dyDescent="0.2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 x14ac:dyDescent="0.2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 x14ac:dyDescent="0.2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 x14ac:dyDescent="0.2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 x14ac:dyDescent="0.2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 x14ac:dyDescent="0.2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 x14ac:dyDescent="0.2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 x14ac:dyDescent="0.2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 x14ac:dyDescent="0.2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 x14ac:dyDescent="0.2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 x14ac:dyDescent="0.2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 x14ac:dyDescent="0.2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 x14ac:dyDescent="0.2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 x14ac:dyDescent="0.2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 x14ac:dyDescent="0.2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 x14ac:dyDescent="0.2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 x14ac:dyDescent="0.2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 x14ac:dyDescent="0.2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 x14ac:dyDescent="0.2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 x14ac:dyDescent="0.2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 x14ac:dyDescent="0.2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 x14ac:dyDescent="0.2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 x14ac:dyDescent="0.2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 x14ac:dyDescent="0.2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 x14ac:dyDescent="0.2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 x14ac:dyDescent="0.2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 x14ac:dyDescent="0.2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 x14ac:dyDescent="0.2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 x14ac:dyDescent="0.2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 x14ac:dyDescent="0.2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 x14ac:dyDescent="0.2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 x14ac:dyDescent="0.2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 x14ac:dyDescent="0.2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 x14ac:dyDescent="0.2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 x14ac:dyDescent="0.2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 x14ac:dyDescent="0.2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 x14ac:dyDescent="0.2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 x14ac:dyDescent="0.2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 x14ac:dyDescent="0.2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 x14ac:dyDescent="0.2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 x14ac:dyDescent="0.2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 x14ac:dyDescent="0.2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 x14ac:dyDescent="0.2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 x14ac:dyDescent="0.2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 x14ac:dyDescent="0.2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 x14ac:dyDescent="0.2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 x14ac:dyDescent="0.2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 x14ac:dyDescent="0.2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 x14ac:dyDescent="0.2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 x14ac:dyDescent="0.2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 x14ac:dyDescent="0.2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 x14ac:dyDescent="0.2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 x14ac:dyDescent="0.2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 x14ac:dyDescent="0.2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 x14ac:dyDescent="0.2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 x14ac:dyDescent="0.2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 x14ac:dyDescent="0.2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 x14ac:dyDescent="0.2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 x14ac:dyDescent="0.2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 x14ac:dyDescent="0.2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 x14ac:dyDescent="0.2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 x14ac:dyDescent="0.2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 x14ac:dyDescent="0.2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 x14ac:dyDescent="0.2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 x14ac:dyDescent="0.2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 x14ac:dyDescent="0.2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 x14ac:dyDescent="0.2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 x14ac:dyDescent="0.2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 x14ac:dyDescent="0.2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 x14ac:dyDescent="0.2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 x14ac:dyDescent="0.2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 x14ac:dyDescent="0.2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 x14ac:dyDescent="0.2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 x14ac:dyDescent="0.2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 x14ac:dyDescent="0.2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 x14ac:dyDescent="0.2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 x14ac:dyDescent="0.2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 x14ac:dyDescent="0.2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 x14ac:dyDescent="0.2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 x14ac:dyDescent="0.2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 x14ac:dyDescent="0.2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 x14ac:dyDescent="0.2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 x14ac:dyDescent="0.2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 x14ac:dyDescent="0.2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 x14ac:dyDescent="0.2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 x14ac:dyDescent="0.2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 x14ac:dyDescent="0.2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 x14ac:dyDescent="0.2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 x14ac:dyDescent="0.2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 x14ac:dyDescent="0.2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 x14ac:dyDescent="0.2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 x14ac:dyDescent="0.2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 x14ac:dyDescent="0.2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 x14ac:dyDescent="0.2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 x14ac:dyDescent="0.2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 x14ac:dyDescent="0.2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 x14ac:dyDescent="0.2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 x14ac:dyDescent="0.2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 x14ac:dyDescent="0.2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 x14ac:dyDescent="0.2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 x14ac:dyDescent="0.2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 x14ac:dyDescent="0.2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 x14ac:dyDescent="0.2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 x14ac:dyDescent="0.2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 x14ac:dyDescent="0.2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 x14ac:dyDescent="0.2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 x14ac:dyDescent="0.2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 x14ac:dyDescent="0.2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 x14ac:dyDescent="0.2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 x14ac:dyDescent="0.2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 x14ac:dyDescent="0.2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 x14ac:dyDescent="0.2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 x14ac:dyDescent="0.2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 x14ac:dyDescent="0.2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 x14ac:dyDescent="0.2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 x14ac:dyDescent="0.2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 x14ac:dyDescent="0.2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 x14ac:dyDescent="0.2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 x14ac:dyDescent="0.2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 x14ac:dyDescent="0.2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 x14ac:dyDescent="0.2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 x14ac:dyDescent="0.2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 x14ac:dyDescent="0.2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 x14ac:dyDescent="0.2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 x14ac:dyDescent="0.2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 x14ac:dyDescent="0.2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 x14ac:dyDescent="0.2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 x14ac:dyDescent="0.2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 x14ac:dyDescent="0.2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 x14ac:dyDescent="0.2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 x14ac:dyDescent="0.2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 x14ac:dyDescent="0.2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 x14ac:dyDescent="0.2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 x14ac:dyDescent="0.2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 x14ac:dyDescent="0.2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 x14ac:dyDescent="0.2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 x14ac:dyDescent="0.2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 x14ac:dyDescent="0.2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 x14ac:dyDescent="0.2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 x14ac:dyDescent="0.2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 x14ac:dyDescent="0.2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 x14ac:dyDescent="0.2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 x14ac:dyDescent="0.2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 x14ac:dyDescent="0.2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 x14ac:dyDescent="0.2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 x14ac:dyDescent="0.2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 x14ac:dyDescent="0.2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 x14ac:dyDescent="0.2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 x14ac:dyDescent="0.2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 x14ac:dyDescent="0.2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 x14ac:dyDescent="0.2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 x14ac:dyDescent="0.2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 x14ac:dyDescent="0.2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 x14ac:dyDescent="0.2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 x14ac:dyDescent="0.2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 x14ac:dyDescent="0.2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 x14ac:dyDescent="0.2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 x14ac:dyDescent="0.2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 x14ac:dyDescent="0.2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 x14ac:dyDescent="0.2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 x14ac:dyDescent="0.2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  <row r="475" spans="1:16" x14ac:dyDescent="0.2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99"/>
      <c r="O475" s="199"/>
      <c r="P475" s="199"/>
    </row>
    <row r="476" spans="1:16" x14ac:dyDescent="0.2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99"/>
      <c r="O476" s="199"/>
      <c r="P476" s="199"/>
    </row>
    <row r="477" spans="1:16" x14ac:dyDescent="0.2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99"/>
      <c r="O477" s="199"/>
      <c r="P477" s="199"/>
    </row>
    <row r="478" spans="1:16" x14ac:dyDescent="0.2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99"/>
      <c r="O478" s="199"/>
      <c r="P478" s="199"/>
    </row>
    <row r="479" spans="1:16" x14ac:dyDescent="0.2">
      <c r="A479" s="87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99"/>
      <c r="O479" s="199"/>
      <c r="P479" s="199"/>
    </row>
    <row r="480" spans="1:16" x14ac:dyDescent="0.2">
      <c r="A480" s="87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99"/>
      <c r="O480" s="199"/>
      <c r="P480" s="199"/>
    </row>
    <row r="481" spans="1:16" x14ac:dyDescent="0.2">
      <c r="A481" s="87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99"/>
      <c r="O481" s="199"/>
      <c r="P481" s="199"/>
    </row>
    <row r="482" spans="1:16" x14ac:dyDescent="0.2">
      <c r="A482" s="87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99"/>
      <c r="O482" s="199"/>
      <c r="P482" s="199"/>
    </row>
    <row r="483" spans="1:16" x14ac:dyDescent="0.2">
      <c r="A483" s="87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99"/>
      <c r="O483" s="199"/>
      <c r="P483" s="199"/>
    </row>
    <row r="484" spans="1:16" x14ac:dyDescent="0.2">
      <c r="A484" s="87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99"/>
      <c r="O484" s="199"/>
      <c r="P484" s="199"/>
    </row>
    <row r="485" spans="1:16" x14ac:dyDescent="0.2">
      <c r="A485" s="87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99"/>
      <c r="O485" s="199"/>
      <c r="P485" s="199"/>
    </row>
    <row r="486" spans="1:16" x14ac:dyDescent="0.2">
      <c r="A486" s="87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99"/>
      <c r="O486" s="199"/>
      <c r="P486" s="199"/>
    </row>
    <row r="487" spans="1:16" x14ac:dyDescent="0.2">
      <c r="A487" s="87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99"/>
      <c r="O487" s="199"/>
      <c r="P487" s="199"/>
    </row>
    <row r="488" spans="1:16" x14ac:dyDescent="0.2">
      <c r="A488" s="87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99"/>
      <c r="O488" s="199"/>
      <c r="P488" s="199"/>
    </row>
    <row r="489" spans="1:16" x14ac:dyDescent="0.2">
      <c r="A489" s="87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99"/>
      <c r="O489" s="199"/>
      <c r="P489" s="199"/>
    </row>
    <row r="490" spans="1:16" x14ac:dyDescent="0.2">
      <c r="A490" s="87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99"/>
      <c r="O490" s="199"/>
      <c r="P490" s="199"/>
    </row>
    <row r="491" spans="1:16" x14ac:dyDescent="0.2">
      <c r="A491" s="87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99"/>
      <c r="O491" s="199"/>
      <c r="P491" s="199"/>
    </row>
    <row r="492" spans="1:16" x14ac:dyDescent="0.2">
      <c r="A492" s="87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99"/>
      <c r="O492" s="199"/>
      <c r="P492" s="199"/>
    </row>
    <row r="493" spans="1:16" x14ac:dyDescent="0.2">
      <c r="A493" s="87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99"/>
      <c r="O493" s="199"/>
      <c r="P493" s="199"/>
    </row>
    <row r="494" spans="1:16" x14ac:dyDescent="0.2">
      <c r="A494" s="87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99"/>
      <c r="O494" s="199"/>
      <c r="P494" s="199"/>
    </row>
    <row r="495" spans="1:16" x14ac:dyDescent="0.2">
      <c r="A495" s="87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99"/>
      <c r="O495" s="199"/>
      <c r="P495" s="199"/>
    </row>
    <row r="496" spans="1:16" x14ac:dyDescent="0.2">
      <c r="A496" s="87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99"/>
      <c r="O496" s="199"/>
      <c r="P496" s="199"/>
    </row>
    <row r="497" spans="1:16" x14ac:dyDescent="0.2">
      <c r="A497" s="87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99"/>
      <c r="O497" s="199"/>
      <c r="P497" s="199"/>
    </row>
    <row r="498" spans="1:16" x14ac:dyDescent="0.2">
      <c r="A498" s="87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99"/>
      <c r="O498" s="199"/>
      <c r="P498" s="199"/>
    </row>
    <row r="499" spans="1:16" x14ac:dyDescent="0.2">
      <c r="A499" s="87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99"/>
      <c r="O499" s="199"/>
      <c r="P499" s="199"/>
    </row>
    <row r="500" spans="1:16" x14ac:dyDescent="0.2">
      <c r="A500" s="87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99"/>
      <c r="O500" s="199"/>
      <c r="P500" s="199"/>
    </row>
    <row r="501" spans="1:16" x14ac:dyDescent="0.2">
      <c r="A501" s="87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99"/>
      <c r="O501" s="199"/>
      <c r="P501" s="199"/>
    </row>
    <row r="502" spans="1:16" x14ac:dyDescent="0.2">
      <c r="A502" s="87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99"/>
      <c r="O502" s="199"/>
      <c r="P502" s="199"/>
    </row>
    <row r="503" spans="1:16" x14ac:dyDescent="0.2">
      <c r="A503" s="87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99"/>
      <c r="O503" s="199"/>
      <c r="P503" s="199"/>
    </row>
    <row r="504" spans="1:16" x14ac:dyDescent="0.2">
      <c r="A504" s="87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99"/>
      <c r="O504" s="199"/>
      <c r="P504" s="199"/>
    </row>
    <row r="505" spans="1:16" x14ac:dyDescent="0.2">
      <c r="A505" s="87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99"/>
      <c r="O505" s="199"/>
      <c r="P505" s="199"/>
    </row>
    <row r="506" spans="1:16" x14ac:dyDescent="0.2">
      <c r="A506" s="87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99"/>
      <c r="O506" s="199"/>
      <c r="P506" s="199"/>
    </row>
    <row r="507" spans="1:16" x14ac:dyDescent="0.2">
      <c r="A507" s="87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99"/>
      <c r="O507" s="199"/>
      <c r="P507" s="199"/>
    </row>
    <row r="508" spans="1:16" x14ac:dyDescent="0.2">
      <c r="A508" s="87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99"/>
      <c r="O508" s="199"/>
      <c r="P508" s="199"/>
    </row>
  </sheetData>
  <mergeCells count="27">
    <mergeCell ref="A220:B220"/>
    <mergeCell ref="A6:B6"/>
    <mergeCell ref="A25:B25"/>
    <mergeCell ref="A78:B78"/>
    <mergeCell ref="A100:B100"/>
    <mergeCell ref="A26:B26"/>
    <mergeCell ref="A161:B161"/>
    <mergeCell ref="A168:B168"/>
    <mergeCell ref="A184:B184"/>
    <mergeCell ref="A156:B156"/>
    <mergeCell ref="A132:B132"/>
    <mergeCell ref="A1:M1"/>
    <mergeCell ref="A151:B151"/>
    <mergeCell ref="A113:B113"/>
    <mergeCell ref="A214:B214"/>
    <mergeCell ref="A138:B138"/>
    <mergeCell ref="A118:B118"/>
    <mergeCell ref="A101:B101"/>
    <mergeCell ref="A195:B195"/>
    <mergeCell ref="A71:B71"/>
    <mergeCell ref="A72:B72"/>
    <mergeCell ref="A213:B213"/>
    <mergeCell ref="A128:B128"/>
    <mergeCell ref="A67:B67"/>
    <mergeCell ref="A96:B96"/>
    <mergeCell ref="A190:B190"/>
    <mergeCell ref="A110:B11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2021-02-11T10:55:55Z</cp:lastPrinted>
  <dcterms:created xsi:type="dcterms:W3CDTF">2013-09-11T11:00:21Z</dcterms:created>
  <dcterms:modified xsi:type="dcterms:W3CDTF">2021-02-11T10:58:02Z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