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2"/>
  </bookViews>
  <sheets>
    <sheet name="LIST" sheetId="1" r:id="rId1"/>
    <sheet name="PLAN PRIHODA" sheetId="2" r:id="rId2"/>
    <sheet name="OPĆI DIO I" sheetId="4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1">'PLAN PRIHODA'!$1:$1</definedName>
    <definedName name="_xlnm.Print_Titles" localSheetId="3">'PLAN RASHODA I IZDATAKA'!$1:$2</definedName>
    <definedName name="_xlnm.Print_Area" localSheetId="0">LIST!$A$1:$H$5</definedName>
    <definedName name="_xlnm.Print_Area" localSheetId="1">'PLAN PRIHODA'!$A$1:$I$60</definedName>
  </definedNames>
  <calcPr calcId="124519"/>
</workbook>
</file>

<file path=xl/calcChain.xml><?xml version="1.0" encoding="utf-8"?>
<calcChain xmlns="http://schemas.openxmlformats.org/spreadsheetml/2006/main">
  <c r="C147" i="3"/>
  <c r="C110"/>
  <c r="J133"/>
  <c r="C131"/>
  <c r="C132"/>
  <c r="C133"/>
  <c r="C138"/>
  <c r="C59"/>
  <c r="C60"/>
  <c r="H9" i="4"/>
  <c r="G9"/>
  <c r="F9"/>
  <c r="H6"/>
  <c r="H12" s="1"/>
  <c r="H22" s="1"/>
  <c r="G6"/>
  <c r="G12" s="1"/>
  <c r="G22" s="1"/>
  <c r="F6"/>
  <c r="I13" i="2"/>
  <c r="H13"/>
  <c r="D13"/>
  <c r="H11"/>
  <c r="D11"/>
  <c r="G19"/>
  <c r="F15"/>
  <c r="F28" s="1"/>
  <c r="E15"/>
  <c r="E28" s="1"/>
  <c r="D17"/>
  <c r="D28" s="1"/>
  <c r="D9"/>
  <c r="C28"/>
  <c r="B28"/>
  <c r="D138" i="3"/>
  <c r="D137" s="1"/>
  <c r="D136" s="1"/>
  <c r="H85"/>
  <c r="K76"/>
  <c r="K75" s="1"/>
  <c r="K74" s="1"/>
  <c r="K73" s="1"/>
  <c r="K78"/>
  <c r="K137"/>
  <c r="K141"/>
  <c r="D105"/>
  <c r="D104" s="1"/>
  <c r="K103"/>
  <c r="L29"/>
  <c r="M29"/>
  <c r="E33"/>
  <c r="J33"/>
  <c r="K33"/>
  <c r="L33"/>
  <c r="M33"/>
  <c r="C24"/>
  <c r="C71"/>
  <c r="C154"/>
  <c r="C159"/>
  <c r="C160"/>
  <c r="M90"/>
  <c r="M89" s="1"/>
  <c r="C92"/>
  <c r="C72"/>
  <c r="K144"/>
  <c r="C166"/>
  <c r="C167"/>
  <c r="F147"/>
  <c r="F146" s="1"/>
  <c r="F145" s="1"/>
  <c r="D148"/>
  <c r="D111"/>
  <c r="D113"/>
  <c r="E97"/>
  <c r="E96" s="1"/>
  <c r="F97"/>
  <c r="F96" s="1"/>
  <c r="G97"/>
  <c r="G96" s="1"/>
  <c r="H96"/>
  <c r="I97"/>
  <c r="I96" s="1"/>
  <c r="J97"/>
  <c r="J96" s="1"/>
  <c r="K97"/>
  <c r="K96" s="1"/>
  <c r="L97"/>
  <c r="L96" s="1"/>
  <c r="M97"/>
  <c r="M96" s="1"/>
  <c r="D97"/>
  <c r="D96" s="1"/>
  <c r="E101"/>
  <c r="E100"/>
  <c r="F101"/>
  <c r="F100" s="1"/>
  <c r="G101"/>
  <c r="G100"/>
  <c r="H101"/>
  <c r="H100" s="1"/>
  <c r="I101"/>
  <c r="I100"/>
  <c r="J101"/>
  <c r="J100" s="1"/>
  <c r="K101"/>
  <c r="K100"/>
  <c r="L101"/>
  <c r="L100" s="1"/>
  <c r="M101"/>
  <c r="M100"/>
  <c r="D101"/>
  <c r="D100" s="1"/>
  <c r="E61"/>
  <c r="F61"/>
  <c r="F60" s="1"/>
  <c r="F59" s="1"/>
  <c r="F58" s="1"/>
  <c r="G61"/>
  <c r="H61"/>
  <c r="H60" s="1"/>
  <c r="H59" s="1"/>
  <c r="H58" s="1"/>
  <c r="I61"/>
  <c r="J61"/>
  <c r="K61"/>
  <c r="L61"/>
  <c r="M61"/>
  <c r="E63"/>
  <c r="F63"/>
  <c r="G63"/>
  <c r="H63"/>
  <c r="I63"/>
  <c r="J63"/>
  <c r="K63"/>
  <c r="L63"/>
  <c r="M63"/>
  <c r="M148"/>
  <c r="M129"/>
  <c r="M128" s="1"/>
  <c r="M125"/>
  <c r="M121"/>
  <c r="M113"/>
  <c r="L90"/>
  <c r="L89" s="1"/>
  <c r="M70"/>
  <c r="M69" s="1"/>
  <c r="M68" s="1"/>
  <c r="M67" s="1"/>
  <c r="M66" s="1"/>
  <c r="M49"/>
  <c r="L56"/>
  <c r="L55"/>
  <c r="L47"/>
  <c r="L165"/>
  <c r="L164" s="1"/>
  <c r="L163" s="1"/>
  <c r="L162" s="1"/>
  <c r="L161" s="1"/>
  <c r="M165"/>
  <c r="M164"/>
  <c r="M163" s="1"/>
  <c r="M162" s="1"/>
  <c r="M161" s="1"/>
  <c r="L158"/>
  <c r="L157" s="1"/>
  <c r="L156" s="1"/>
  <c r="L155" s="1"/>
  <c r="M158"/>
  <c r="M157" s="1"/>
  <c r="M156" s="1"/>
  <c r="M155" s="1"/>
  <c r="L152"/>
  <c r="M152"/>
  <c r="L129"/>
  <c r="L128" s="1"/>
  <c r="L125"/>
  <c r="L121"/>
  <c r="L116"/>
  <c r="M116"/>
  <c r="L113"/>
  <c r="L111"/>
  <c r="M111"/>
  <c r="L70"/>
  <c r="L69" s="1"/>
  <c r="L68" s="1"/>
  <c r="L67" s="1"/>
  <c r="L66" s="1"/>
  <c r="M56"/>
  <c r="M55" s="1"/>
  <c r="M47"/>
  <c r="F10"/>
  <c r="F9" s="1"/>
  <c r="G10"/>
  <c r="H10"/>
  <c r="I10"/>
  <c r="J10"/>
  <c r="F14"/>
  <c r="G14"/>
  <c r="H14"/>
  <c r="I14"/>
  <c r="J14"/>
  <c r="F16"/>
  <c r="G16"/>
  <c r="H16"/>
  <c r="I16"/>
  <c r="J16"/>
  <c r="F20"/>
  <c r="G20"/>
  <c r="H20"/>
  <c r="I20"/>
  <c r="I19" s="1"/>
  <c r="J20"/>
  <c r="F22"/>
  <c r="F19" s="1"/>
  <c r="G22"/>
  <c r="H22"/>
  <c r="I22"/>
  <c r="J22"/>
  <c r="M22"/>
  <c r="M20"/>
  <c r="M14"/>
  <c r="L22"/>
  <c r="L20"/>
  <c r="L14"/>
  <c r="H9" i="1"/>
  <c r="G9"/>
  <c r="H6"/>
  <c r="G6"/>
  <c r="G12"/>
  <c r="G22" s="1"/>
  <c r="E116" i="3"/>
  <c r="F116"/>
  <c r="G116"/>
  <c r="H116"/>
  <c r="I116"/>
  <c r="J116"/>
  <c r="E113"/>
  <c r="F113"/>
  <c r="G113"/>
  <c r="H113"/>
  <c r="I113"/>
  <c r="J113"/>
  <c r="E111"/>
  <c r="C111" s="1"/>
  <c r="F111"/>
  <c r="F110" s="1"/>
  <c r="F109" s="1"/>
  <c r="F108" s="1"/>
  <c r="G111"/>
  <c r="G110" s="1"/>
  <c r="G109" s="1"/>
  <c r="G108" s="1"/>
  <c r="G106" s="1"/>
  <c r="H111"/>
  <c r="I111"/>
  <c r="J111"/>
  <c r="J110" s="1"/>
  <c r="J109" s="1"/>
  <c r="J108" s="1"/>
  <c r="J106" s="1"/>
  <c r="D165"/>
  <c r="D164"/>
  <c r="E165"/>
  <c r="E164"/>
  <c r="E163" s="1"/>
  <c r="E162" s="1"/>
  <c r="E161" s="1"/>
  <c r="F165"/>
  <c r="F164" s="1"/>
  <c r="F163" s="1"/>
  <c r="F162" s="1"/>
  <c r="F161" s="1"/>
  <c r="G165"/>
  <c r="G164"/>
  <c r="G163" s="1"/>
  <c r="G162" s="1"/>
  <c r="G161" s="1"/>
  <c r="H165"/>
  <c r="H164" s="1"/>
  <c r="H163" s="1"/>
  <c r="H162" s="1"/>
  <c r="H161" s="1"/>
  <c r="I165"/>
  <c r="I164"/>
  <c r="I163" s="1"/>
  <c r="I162" s="1"/>
  <c r="I161" s="1"/>
  <c r="J165"/>
  <c r="J164" s="1"/>
  <c r="J163" s="1"/>
  <c r="J162" s="1"/>
  <c r="J161" s="1"/>
  <c r="D158"/>
  <c r="D157"/>
  <c r="D156" s="1"/>
  <c r="E158"/>
  <c r="E157"/>
  <c r="E156" s="1"/>
  <c r="E155" s="1"/>
  <c r="F158"/>
  <c r="F157"/>
  <c r="F156" s="1"/>
  <c r="F155" s="1"/>
  <c r="G158"/>
  <c r="G157"/>
  <c r="G156" s="1"/>
  <c r="G155" s="1"/>
  <c r="H158"/>
  <c r="I158"/>
  <c r="I157" s="1"/>
  <c r="J158"/>
  <c r="J157" s="1"/>
  <c r="J156" s="1"/>
  <c r="J155" s="1"/>
  <c r="E148"/>
  <c r="G148"/>
  <c r="G147" s="1"/>
  <c r="G146" s="1"/>
  <c r="G145" s="1"/>
  <c r="H148"/>
  <c r="H139"/>
  <c r="H137"/>
  <c r="I148"/>
  <c r="J148"/>
  <c r="D152"/>
  <c r="E152"/>
  <c r="E147" s="1"/>
  <c r="E146" s="1"/>
  <c r="E145" s="1"/>
  <c r="H152"/>
  <c r="I152"/>
  <c r="J152"/>
  <c r="D70"/>
  <c r="D69" s="1"/>
  <c r="E70"/>
  <c r="E69" s="1"/>
  <c r="E68" s="1"/>
  <c r="E67" s="1"/>
  <c r="E66" s="1"/>
  <c r="F70"/>
  <c r="F69" s="1"/>
  <c r="F68" s="1"/>
  <c r="F67" s="1"/>
  <c r="F66" s="1"/>
  <c r="G70"/>
  <c r="G69"/>
  <c r="G68" s="1"/>
  <c r="G67" s="1"/>
  <c r="H70"/>
  <c r="H69"/>
  <c r="H68" s="1"/>
  <c r="H67" s="1"/>
  <c r="H66" s="1"/>
  <c r="I70"/>
  <c r="I69"/>
  <c r="I68" s="1"/>
  <c r="I67" s="1"/>
  <c r="I66" s="1"/>
  <c r="J70"/>
  <c r="J69"/>
  <c r="J68" s="1"/>
  <c r="J67" s="1"/>
  <c r="J66" s="1"/>
  <c r="D129"/>
  <c r="D128" s="1"/>
  <c r="E129"/>
  <c r="E128" s="1"/>
  <c r="F129"/>
  <c r="F128" s="1"/>
  <c r="G129"/>
  <c r="G128" s="1"/>
  <c r="H128"/>
  <c r="I129"/>
  <c r="I128" s="1"/>
  <c r="J129"/>
  <c r="J128" s="1"/>
  <c r="D125"/>
  <c r="E125"/>
  <c r="E120" s="1"/>
  <c r="F125"/>
  <c r="G125"/>
  <c r="I125"/>
  <c r="J125"/>
  <c r="D121"/>
  <c r="E121"/>
  <c r="F121"/>
  <c r="F120" s="1"/>
  <c r="F119" s="1"/>
  <c r="F118" s="1"/>
  <c r="G121"/>
  <c r="I121"/>
  <c r="J121"/>
  <c r="D90"/>
  <c r="C90" s="1"/>
  <c r="E90"/>
  <c r="E89" s="1"/>
  <c r="F90"/>
  <c r="F89" s="1"/>
  <c r="G90"/>
  <c r="G89" s="1"/>
  <c r="H90"/>
  <c r="H89" s="1"/>
  <c r="I90"/>
  <c r="I89" s="1"/>
  <c r="J90"/>
  <c r="J89" s="1"/>
  <c r="D85"/>
  <c r="E85"/>
  <c r="F85"/>
  <c r="I85"/>
  <c r="J85"/>
  <c r="D78"/>
  <c r="E78"/>
  <c r="E76" s="1"/>
  <c r="F78"/>
  <c r="G76"/>
  <c r="H78"/>
  <c r="H76" s="1"/>
  <c r="I78"/>
  <c r="I76" s="1"/>
  <c r="J78"/>
  <c r="J76" s="1"/>
  <c r="D20"/>
  <c r="D19" s="1"/>
  <c r="E19"/>
  <c r="E56"/>
  <c r="E55" s="1"/>
  <c r="F55"/>
  <c r="G55"/>
  <c r="H56"/>
  <c r="H55" s="1"/>
  <c r="I56"/>
  <c r="I55" s="1"/>
  <c r="J56"/>
  <c r="J55" s="1"/>
  <c r="E49"/>
  <c r="I49"/>
  <c r="J49"/>
  <c r="D47"/>
  <c r="E47"/>
  <c r="F47"/>
  <c r="G47"/>
  <c r="H47"/>
  <c r="I47"/>
  <c r="J47"/>
  <c r="E38"/>
  <c r="F38"/>
  <c r="I38"/>
  <c r="J38"/>
  <c r="I59" i="2"/>
  <c r="H59"/>
  <c r="G59"/>
  <c r="F59"/>
  <c r="E59"/>
  <c r="D59"/>
  <c r="C59"/>
  <c r="B60" s="1"/>
  <c r="B59"/>
  <c r="I44"/>
  <c r="H44"/>
  <c r="G44"/>
  <c r="F44"/>
  <c r="E44"/>
  <c r="D44"/>
  <c r="C44"/>
  <c r="B45" s="1"/>
  <c r="B44"/>
  <c r="J29" i="3"/>
  <c r="I29"/>
  <c r="H29"/>
  <c r="E29"/>
  <c r="D10"/>
  <c r="H12" i="1"/>
  <c r="H22" s="1"/>
  <c r="M85" i="3"/>
  <c r="M16"/>
  <c r="L78"/>
  <c r="M10"/>
  <c r="L85"/>
  <c r="M78"/>
  <c r="L10"/>
  <c r="L38"/>
  <c r="L49"/>
  <c r="M38"/>
  <c r="D89"/>
  <c r="L148"/>
  <c r="L16"/>
  <c r="D103"/>
  <c r="M60"/>
  <c r="M59" s="1"/>
  <c r="M58" s="1"/>
  <c r="D9"/>
  <c r="C70"/>
  <c r="D163"/>
  <c r="H157"/>
  <c r="H156"/>
  <c r="H155" s="1"/>
  <c r="C101"/>
  <c r="D162"/>
  <c r="D161" s="1"/>
  <c r="L131"/>
  <c r="D55"/>
  <c r="F139"/>
  <c r="F137"/>
  <c r="H133"/>
  <c r="H132" s="1"/>
  <c r="H131" s="1"/>
  <c r="H136"/>
  <c r="F136"/>
  <c r="F133"/>
  <c r="F132" s="1"/>
  <c r="F131" s="1"/>
  <c r="F103"/>
  <c r="F104"/>
  <c r="G139"/>
  <c r="G137"/>
  <c r="G133"/>
  <c r="G132" s="1"/>
  <c r="G131" s="1"/>
  <c r="G136"/>
  <c r="F12" i="1"/>
  <c r="F22" s="1"/>
  <c r="D132" i="3"/>
  <c r="D131" s="1"/>
  <c r="G144" l="1"/>
  <c r="F12" i="4"/>
  <c r="F22" s="1"/>
  <c r="B29" i="2"/>
  <c r="J147" i="3"/>
  <c r="J146" s="1"/>
  <c r="J145" s="1"/>
  <c r="J144" s="1"/>
  <c r="J141" s="1"/>
  <c r="J139" s="1"/>
  <c r="J138" s="1"/>
  <c r="J137" s="1"/>
  <c r="H147"/>
  <c r="H146" s="1"/>
  <c r="H145" s="1"/>
  <c r="L147"/>
  <c r="L146" s="1"/>
  <c r="L145" s="1"/>
  <c r="L144" s="1"/>
  <c r="L138" s="1"/>
  <c r="L137" s="1"/>
  <c r="L136" s="1"/>
  <c r="I147"/>
  <c r="I146" s="1"/>
  <c r="I145" s="1"/>
  <c r="M147"/>
  <c r="M146" s="1"/>
  <c r="M145" s="1"/>
  <c r="M144" s="1"/>
  <c r="M141" s="1"/>
  <c r="M139" s="1"/>
  <c r="M138" s="1"/>
  <c r="M137" s="1"/>
  <c r="M136" s="1"/>
  <c r="F144"/>
  <c r="D147"/>
  <c r="D146" s="1"/>
  <c r="C100"/>
  <c r="H95"/>
  <c r="H94" s="1"/>
  <c r="M95"/>
  <c r="M94" s="1"/>
  <c r="M93" s="1"/>
  <c r="I95"/>
  <c r="I94" s="1"/>
  <c r="E95"/>
  <c r="E94" s="1"/>
  <c r="K95"/>
  <c r="K94" s="1"/>
  <c r="K93" s="1"/>
  <c r="K168" s="1"/>
  <c r="G95"/>
  <c r="G94" s="1"/>
  <c r="L95"/>
  <c r="L94" s="1"/>
  <c r="J95"/>
  <c r="J94" s="1"/>
  <c r="F95"/>
  <c r="F94" s="1"/>
  <c r="F93" s="1"/>
  <c r="C96"/>
  <c r="C33"/>
  <c r="F76"/>
  <c r="M76"/>
  <c r="M75" s="1"/>
  <c r="M74" s="1"/>
  <c r="M73" s="1"/>
  <c r="L76"/>
  <c r="L75" s="1"/>
  <c r="L74" s="1"/>
  <c r="L73" s="1"/>
  <c r="D76"/>
  <c r="D75" s="1"/>
  <c r="F28"/>
  <c r="F27" s="1"/>
  <c r="C47"/>
  <c r="D28"/>
  <c r="D27" s="1"/>
  <c r="D26" s="1"/>
  <c r="E28"/>
  <c r="E27" s="1"/>
  <c r="E25" s="1"/>
  <c r="H28"/>
  <c r="H27" s="1"/>
  <c r="H26" s="1"/>
  <c r="J28"/>
  <c r="J27" s="1"/>
  <c r="J26" s="1"/>
  <c r="L28"/>
  <c r="I28"/>
  <c r="I27" s="1"/>
  <c r="M28"/>
  <c r="M27" s="1"/>
  <c r="I75"/>
  <c r="I74" s="1"/>
  <c r="I73" s="1"/>
  <c r="F75"/>
  <c r="F74" s="1"/>
  <c r="F73" s="1"/>
  <c r="J75"/>
  <c r="J74" s="1"/>
  <c r="J73" s="1"/>
  <c r="I110"/>
  <c r="I109" s="1"/>
  <c r="I108" s="1"/>
  <c r="I106" s="1"/>
  <c r="I103" s="1"/>
  <c r="L110"/>
  <c r="L109" s="1"/>
  <c r="L108" s="1"/>
  <c r="L106" s="1"/>
  <c r="L105" s="1"/>
  <c r="L104" s="1"/>
  <c r="E110"/>
  <c r="E109" s="1"/>
  <c r="E108" s="1"/>
  <c r="E106" s="1"/>
  <c r="H110"/>
  <c r="H109" s="1"/>
  <c r="H108" s="1"/>
  <c r="H106" s="1"/>
  <c r="H103" s="1"/>
  <c r="C113"/>
  <c r="D110"/>
  <c r="D109" s="1"/>
  <c r="M110"/>
  <c r="M109" s="1"/>
  <c r="M108" s="1"/>
  <c r="M106" s="1"/>
  <c r="M105" s="1"/>
  <c r="M104" s="1"/>
  <c r="C55"/>
  <c r="L27"/>
  <c r="L26" s="1"/>
  <c r="J60"/>
  <c r="J59" s="1"/>
  <c r="J58" s="1"/>
  <c r="K60"/>
  <c r="K59" s="1"/>
  <c r="K58" s="1"/>
  <c r="G60"/>
  <c r="G59" s="1"/>
  <c r="G58" s="1"/>
  <c r="I60"/>
  <c r="I59" s="1"/>
  <c r="I58" s="1"/>
  <c r="E60"/>
  <c r="E59" s="1"/>
  <c r="E58" s="1"/>
  <c r="L60"/>
  <c r="L59" s="1"/>
  <c r="L58" s="1"/>
  <c r="G28"/>
  <c r="G27" s="1"/>
  <c r="G25" s="1"/>
  <c r="L19"/>
  <c r="H19"/>
  <c r="M19"/>
  <c r="J19"/>
  <c r="G19"/>
  <c r="D8"/>
  <c r="F8"/>
  <c r="F7" s="1"/>
  <c r="J120"/>
  <c r="M120"/>
  <c r="M119" s="1"/>
  <c r="M118" s="1"/>
  <c r="G120"/>
  <c r="G119" s="1"/>
  <c r="G118" s="1"/>
  <c r="L120"/>
  <c r="L119" s="1"/>
  <c r="L118" s="1"/>
  <c r="I120"/>
  <c r="I119" s="1"/>
  <c r="I118" s="1"/>
  <c r="D120"/>
  <c r="D119" s="1"/>
  <c r="H120"/>
  <c r="H119" s="1"/>
  <c r="H118" s="1"/>
  <c r="J119"/>
  <c r="J118" s="1"/>
  <c r="E119"/>
  <c r="E118" s="1"/>
  <c r="H9"/>
  <c r="I9"/>
  <c r="I8" s="1"/>
  <c r="I7" s="1"/>
  <c r="L9"/>
  <c r="L8" s="1"/>
  <c r="L7" s="1"/>
  <c r="M9"/>
  <c r="M8" s="1"/>
  <c r="M6" s="1"/>
  <c r="G9"/>
  <c r="J9"/>
  <c r="J8" s="1"/>
  <c r="J7" s="1"/>
  <c r="I105"/>
  <c r="I104" s="1"/>
  <c r="C156"/>
  <c r="D155"/>
  <c r="E103"/>
  <c r="E105"/>
  <c r="E104" s="1"/>
  <c r="L103"/>
  <c r="C76"/>
  <c r="E75"/>
  <c r="E74" s="1"/>
  <c r="E73" s="1"/>
  <c r="C89"/>
  <c r="D68"/>
  <c r="C69"/>
  <c r="J103"/>
  <c r="J105"/>
  <c r="J104" s="1"/>
  <c r="C161"/>
  <c r="H144"/>
  <c r="C163"/>
  <c r="H75"/>
  <c r="H74" s="1"/>
  <c r="H73" s="1"/>
  <c r="E144"/>
  <c r="E141" s="1"/>
  <c r="E139" s="1"/>
  <c r="E138" s="1"/>
  <c r="E137" s="1"/>
  <c r="E133" s="1"/>
  <c r="D6"/>
  <c r="D7"/>
  <c r="G105"/>
  <c r="G104" s="1"/>
  <c r="G103"/>
  <c r="I156"/>
  <c r="I155" s="1"/>
  <c r="I144" s="1"/>
  <c r="I141" s="1"/>
  <c r="I139" s="1"/>
  <c r="I138" s="1"/>
  <c r="I137" s="1"/>
  <c r="C157"/>
  <c r="I6"/>
  <c r="L6"/>
  <c r="G75"/>
  <c r="G74" s="1"/>
  <c r="G73" s="1"/>
  <c r="C128"/>
  <c r="C164"/>
  <c r="E9"/>
  <c r="D60"/>
  <c r="C162"/>
  <c r="C165"/>
  <c r="D95"/>
  <c r="C158"/>
  <c r="J132"/>
  <c r="J131" s="1"/>
  <c r="J136"/>
  <c r="G66"/>
  <c r="E136" l="1"/>
  <c r="M133"/>
  <c r="M132" s="1"/>
  <c r="M131" s="1"/>
  <c r="C155"/>
  <c r="E26"/>
  <c r="L25"/>
  <c r="I25"/>
  <c r="I26"/>
  <c r="H25"/>
  <c r="H105"/>
  <c r="H104" s="1"/>
  <c r="C104" s="1"/>
  <c r="G93"/>
  <c r="M103"/>
  <c r="J25"/>
  <c r="C28"/>
  <c r="C27"/>
  <c r="G26"/>
  <c r="H8"/>
  <c r="H6" s="1"/>
  <c r="C19"/>
  <c r="G8"/>
  <c r="F6"/>
  <c r="L93"/>
  <c r="J93"/>
  <c r="C120"/>
  <c r="H93"/>
  <c r="M7"/>
  <c r="J6"/>
  <c r="I136"/>
  <c r="I133"/>
  <c r="I132" s="1"/>
  <c r="I131" s="1"/>
  <c r="G7"/>
  <c r="G6"/>
  <c r="G168" s="1"/>
  <c r="M25"/>
  <c r="M168" s="1"/>
  <c r="M26"/>
  <c r="D67"/>
  <c r="C68"/>
  <c r="D118"/>
  <c r="C118" s="1"/>
  <c r="C119"/>
  <c r="C9"/>
  <c r="E8"/>
  <c r="D74"/>
  <c r="C74" s="1"/>
  <c r="C75"/>
  <c r="D145"/>
  <c r="C145" s="1"/>
  <c r="C144" s="1"/>
  <c r="C137" s="1"/>
  <c r="C136" s="1"/>
  <c r="C146"/>
  <c r="D94"/>
  <c r="C95"/>
  <c r="D59"/>
  <c r="D108"/>
  <c r="C108" s="1"/>
  <c r="C109"/>
  <c r="F25"/>
  <c r="F26"/>
  <c r="C73"/>
  <c r="C103"/>
  <c r="E132"/>
  <c r="D144" l="1"/>
  <c r="L168"/>
  <c r="J168"/>
  <c r="C26"/>
  <c r="C105"/>
  <c r="I93"/>
  <c r="I168" s="1"/>
  <c r="H168"/>
  <c r="H7"/>
  <c r="F168"/>
  <c r="E6"/>
  <c r="C6" s="1"/>
  <c r="E7"/>
  <c r="C8"/>
  <c r="D93"/>
  <c r="C94"/>
  <c r="D58"/>
  <c r="D66"/>
  <c r="C66" s="1"/>
  <c r="C67"/>
  <c r="E131"/>
  <c r="C7" l="1"/>
  <c r="C58"/>
  <c r="D25"/>
  <c r="D168" s="1"/>
  <c r="C93"/>
  <c r="E93"/>
  <c r="E168" s="1"/>
  <c r="C25" l="1"/>
  <c r="C168" s="1"/>
</calcChain>
</file>

<file path=xl/sharedStrings.xml><?xml version="1.0" encoding="utf-8"?>
<sst xmlns="http://schemas.openxmlformats.org/spreadsheetml/2006/main" count="196" uniqueCount="99">
  <si>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</si>
  <si>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</si>
  <si>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</si>
  <si>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</si>
  <si>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</si>
  <si>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</si>
  <si>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</si>
  <si>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</si>
  <si>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</si>
  <si>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</si>
  <si>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</si>
  <si>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</si>
  <si>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</si>
  <si>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</si>
  <si>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</si>
  <si>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</si>
  <si>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</si>
  <si>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</si>
  <si>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</si>
  <si>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</si>
  <si>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</si>
  <si>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</si>
  <si>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</si>
  <si>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</si>
  <si>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</si>
  <si>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</si>
  <si>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</si>
  <si>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</si>
  <si>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</si>
  <si>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</si>
  <si>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</si>
  <si>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</si>
  <si>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</si>
  <si>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</si>
  <si>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</si>
  <si>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</si>
  <si>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</si>
  <si>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</si>
  <si>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</si>
  <si>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</si>
  <si>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</si>
  <si>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</si>
  <si>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</si>
  <si>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</si>
  <si>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</si>
  <si>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</si>
  <si>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</si>
  <si>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</si>
  <si>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Usluge tekućeg i invest.održavanja</t>
  </si>
  <si>
    <t>Naknade osobama izvan radnog odnosa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</si>
  <si>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</si>
  <si>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</si>
  <si>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</si>
  <si>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</si>
  <si>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</si>
  <si>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</si>
  <si>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</si>
  <si>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</si>
  <si>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</si>
  <si>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</si>
  <si>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</si>
  <si>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</si>
  <si>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</si>
  <si>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</si>
  <si>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</si>
  <si>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</si>
  <si>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Program 1001  Minimalni standard u osnovnom školstvu - materijalni i financijski rashodi</t>
  </si>
  <si>
    <t>Aktivnost A100001 Intelektualne usluge</t>
  </si>
  <si>
    <t>Tekući projekt T100003 Natjecanja</t>
  </si>
  <si>
    <t>Plan 
za 2016.</t>
  </si>
  <si>
    <t>Projekcija plana
za 2017.</t>
  </si>
  <si>
    <t>Projekcija plana 
za 2018.</t>
  </si>
  <si>
    <t>Prijedlog plana 
za 2016.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</si>
  <si>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</si>
  <si>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</si>
  <si>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</si>
  <si>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</si>
  <si>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</si>
  <si>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</si>
  <si>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</si>
  <si>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Tekući projekt T100018 PLAĆA PRODUŽENI BORAVAK</t>
  </si>
  <si>
    <t>pomoći državni proračun</t>
  </si>
  <si>
    <t>Pomoći -općinski i gradski prorač.</t>
  </si>
  <si>
    <t>Pomoć HZZ</t>
  </si>
  <si>
    <t>Pomoć Centar ua mlade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</si>
  <si>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</si>
  <si>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</si>
  <si>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</si>
  <si>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</si>
  <si>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</si>
  <si>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</si>
  <si>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POMOĆI HZZO</t>
  </si>
  <si>
    <t>POMOĆI EU PROGRAMI</t>
  </si>
  <si>
    <t>Pomoći Općine</t>
  </si>
  <si>
    <t>REBALANS 2 PLANA ZA 2016.</t>
  </si>
  <si>
    <t>Služ. Putovanja</t>
  </si>
  <si>
    <t>REBALANS II FINANCIJSKOG PLANA OŠ  PUŠĆA  ZA 2016.GODINU</t>
  </si>
  <si>
    <t>REBALANS II
za 2016.</t>
  </si>
  <si>
    <t>REBALANS II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</si>
</sst>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3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horizontal="center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0" fontId="18" fillId="20" borderId="31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center"/>
    </xf>
    <xf numFmtId="3" fontId="24" fillId="26" borderId="15" xfId="0" applyNumberFormat="1" applyFont="1" applyFill="1" applyBorder="1" applyAlignment="1" applyProtection="1">
      <alignment wrapText="1"/>
    </xf>
    <xf numFmtId="0" fontId="24" fillId="26" borderId="0" xfId="0" applyNumberFormat="1" applyFont="1" applyFill="1" applyBorder="1" applyAlignment="1" applyProtection="1"/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Font="1" applyBorder="1" applyAlignment="1">
      <alignment horizontal="left"/>
    </xf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3" fontId="24" fillId="24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0" fontId="24" fillId="25" borderId="15" xfId="0" applyNumberFormat="1" applyFont="1" applyFill="1" applyBorder="1" applyAlignment="1" applyProtection="1">
      <alignment horizontal="center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>
          <a:off x="19050" y="495300"/>
          <a:ext cx="10477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83" name="Line 2"/>
        <xdr:cNvSpPr>
          <a:spLocks noChangeShapeType="1"/>
        </xdr:cNvSpPr>
      </xdr:nvSpPr>
      <xdr:spPr bwMode="auto">
        <a:xfrm>
          <a:off x="9525" y="495300"/>
          <a:ext cx="10477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19050" y="61341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9525" y="61341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>
          <a:off x="19050" y="1012507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 macro="" textlink="">
      <xdr:nvSpPr>
        <xdr:cNvPr id="4387" name="Line 2"/>
        <xdr:cNvSpPr>
          <a:spLocks noChangeShapeType="1"/>
        </xdr:cNvSpPr>
      </xdr:nvSpPr>
      <xdr:spPr bwMode="auto">
        <a:xfrm>
          <a:off x="9525" y="1012507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E26" sqref="E26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196" t="s">
        <v>96</v>
      </c>
      <c r="B1" s="196"/>
      <c r="C1" s="196"/>
      <c r="D1" s="196"/>
      <c r="E1" s="196"/>
      <c r="F1" s="196"/>
      <c r="G1" s="196"/>
      <c r="H1" s="196"/>
    </row>
    <row r="2" spans="1:8" s="70" customFormat="1" ht="26.25" customHeight="1">
      <c r="A2" s="196" t="s">
        <v>45</v>
      </c>
      <c r="B2" s="196"/>
      <c r="C2" s="196"/>
      <c r="D2" s="196"/>
      <c r="E2" s="196"/>
      <c r="F2" s="196"/>
      <c r="G2" s="197"/>
      <c r="H2" s="197"/>
    </row>
    <row r="3" spans="1:8" ht="25.5" customHeight="1">
      <c r="A3" s="196"/>
      <c r="B3" s="196"/>
      <c r="C3" s="196"/>
      <c r="D3" s="196"/>
      <c r="E3" s="196"/>
      <c r="F3" s="196"/>
      <c r="G3" s="196"/>
      <c r="H3" s="198"/>
    </row>
    <row r="4" spans="1:8" ht="9" hidden="1" customHeight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69</v>
      </c>
      <c r="G5" s="111" t="s">
        <v>70</v>
      </c>
      <c r="H5" s="77" t="s">
        <v>71</v>
      </c>
    </row>
    <row r="6" spans="1:8" ht="15.75">
      <c r="A6" s="202" t="s">
        <v>46</v>
      </c>
      <c r="B6" s="192"/>
      <c r="C6" s="192"/>
      <c r="D6" s="192"/>
      <c r="E6" s="203"/>
      <c r="F6" s="108"/>
      <c r="G6" s="108">
        <f>G7+G8</f>
        <v>0</v>
      </c>
      <c r="H6" s="108">
        <f>H7+H8</f>
        <v>0</v>
      </c>
    </row>
    <row r="7" spans="1:8" ht="15.75">
      <c r="A7" s="193" t="s">
        <v>0</v>
      </c>
      <c r="B7" s="194"/>
      <c r="C7" s="194"/>
      <c r="D7" s="194"/>
      <c r="E7" s="195"/>
      <c r="F7" s="78"/>
      <c r="G7" s="78"/>
      <c r="H7" s="78"/>
    </row>
    <row r="8" spans="1:8" ht="15.75">
      <c r="A8" s="199" t="s">
        <v>1</v>
      </c>
      <c r="B8" s="195"/>
      <c r="C8" s="195"/>
      <c r="D8" s="195"/>
      <c r="E8" s="195"/>
      <c r="F8" s="78"/>
      <c r="G8" s="78"/>
      <c r="H8" s="78"/>
    </row>
    <row r="9" spans="1:8" ht="15.75">
      <c r="A9" s="109" t="s">
        <v>47</v>
      </c>
      <c r="B9" s="110"/>
      <c r="C9" s="110"/>
      <c r="D9" s="110"/>
      <c r="E9" s="110"/>
      <c r="F9" s="107"/>
      <c r="G9" s="107">
        <f>G10+G11</f>
        <v>0</v>
      </c>
      <c r="H9" s="107">
        <f>H10+H11</f>
        <v>0</v>
      </c>
    </row>
    <row r="10" spans="1:8" ht="15.75">
      <c r="A10" s="200" t="s">
        <v>2</v>
      </c>
      <c r="B10" s="194"/>
      <c r="C10" s="194"/>
      <c r="D10" s="194"/>
      <c r="E10" s="201"/>
      <c r="F10" s="79"/>
      <c r="G10" s="79"/>
      <c r="H10" s="79"/>
    </row>
    <row r="11" spans="1:8" ht="15.75">
      <c r="A11" s="199" t="s">
        <v>3</v>
      </c>
      <c r="B11" s="195"/>
      <c r="C11" s="195"/>
      <c r="D11" s="195"/>
      <c r="E11" s="195"/>
      <c r="F11" s="79"/>
      <c r="G11" s="79"/>
      <c r="H11" s="79"/>
    </row>
    <row r="12" spans="1:8" ht="15.75">
      <c r="A12" s="191" t="s">
        <v>4</v>
      </c>
      <c r="B12" s="192"/>
      <c r="C12" s="192"/>
      <c r="D12" s="192"/>
      <c r="E12" s="192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96"/>
      <c r="B13" s="204"/>
      <c r="C13" s="204"/>
      <c r="D13" s="204"/>
      <c r="E13" s="204"/>
      <c r="F13" s="198"/>
      <c r="G13" s="198"/>
      <c r="H13" s="198"/>
    </row>
    <row r="14" spans="1:8" ht="26.25">
      <c r="A14" s="73"/>
      <c r="B14" s="74"/>
      <c r="C14" s="74"/>
      <c r="D14" s="75"/>
      <c r="E14" s="76"/>
      <c r="F14" s="111" t="s">
        <v>72</v>
      </c>
      <c r="G14" s="111" t="s">
        <v>70</v>
      </c>
      <c r="H14" s="77" t="s">
        <v>71</v>
      </c>
    </row>
    <row r="15" spans="1:8" ht="15.75">
      <c r="A15" s="205" t="s">
        <v>5</v>
      </c>
      <c r="B15" s="206"/>
      <c r="C15" s="206"/>
      <c r="D15" s="206"/>
      <c r="E15" s="207"/>
      <c r="F15" s="81"/>
      <c r="G15" s="81"/>
      <c r="H15" s="79"/>
    </row>
    <row r="16" spans="1:8" ht="18">
      <c r="A16" s="208"/>
      <c r="B16" s="204"/>
      <c r="C16" s="204"/>
      <c r="D16" s="204"/>
      <c r="E16" s="204"/>
      <c r="F16" s="198"/>
      <c r="G16" s="198"/>
      <c r="H16" s="198"/>
    </row>
    <row r="17" spans="1:8" ht="26.25">
      <c r="A17" s="73"/>
      <c r="B17" s="74"/>
      <c r="C17" s="74"/>
      <c r="D17" s="75"/>
      <c r="E17" s="76"/>
      <c r="F17" s="111" t="s">
        <v>72</v>
      </c>
      <c r="G17" s="111" t="s">
        <v>70</v>
      </c>
      <c r="H17" s="77" t="s">
        <v>71</v>
      </c>
    </row>
    <row r="18" spans="1:8" ht="15.75">
      <c r="A18" s="193" t="s">
        <v>6</v>
      </c>
      <c r="B18" s="194"/>
      <c r="C18" s="194"/>
      <c r="D18" s="194"/>
      <c r="E18" s="194"/>
      <c r="F18" s="78"/>
      <c r="G18" s="78"/>
      <c r="H18" s="78"/>
    </row>
    <row r="19" spans="1:8" ht="15.75">
      <c r="A19" s="193" t="s">
        <v>7</v>
      </c>
      <c r="B19" s="194"/>
      <c r="C19" s="194"/>
      <c r="D19" s="194"/>
      <c r="E19" s="194"/>
      <c r="F19" s="78"/>
      <c r="G19" s="78"/>
      <c r="H19" s="78"/>
    </row>
    <row r="20" spans="1:8" ht="15.75">
      <c r="A20" s="200" t="s">
        <v>8</v>
      </c>
      <c r="B20" s="194"/>
      <c r="C20" s="194"/>
      <c r="D20" s="194"/>
      <c r="E20" s="194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00" t="s">
        <v>9</v>
      </c>
      <c r="B22" s="194"/>
      <c r="C22" s="194"/>
      <c r="D22" s="194"/>
      <c r="E22" s="194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workbookViewId="0">
      <selection activeCell="B29" sqref="B29:I29"/>
    </sheetView>
  </sheetViews>
  <sheetFormatPr defaultColWidth="11.42578125" defaultRowHeight="12.75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196" t="s">
        <v>10</v>
      </c>
      <c r="B1" s="196"/>
      <c r="C1" s="196"/>
      <c r="D1" s="196"/>
      <c r="E1" s="196"/>
      <c r="F1" s="196"/>
      <c r="G1" s="196"/>
      <c r="H1" s="196"/>
      <c r="I1" s="196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11" t="s">
        <v>23</v>
      </c>
      <c r="C3" s="212"/>
      <c r="D3" s="213"/>
      <c r="E3" s="213"/>
      <c r="F3" s="213"/>
      <c r="G3" s="213"/>
      <c r="H3" s="213"/>
      <c r="I3" s="214"/>
    </row>
    <row r="4" spans="1:9" s="1" customFormat="1" ht="51.75" thickBot="1">
      <c r="A4" s="92" t="s">
        <v>13</v>
      </c>
      <c r="B4" s="18" t="s">
        <v>50</v>
      </c>
      <c r="C4" s="95" t="s">
        <v>51</v>
      </c>
      <c r="D4" s="19" t="s">
        <v>14</v>
      </c>
      <c r="E4" s="19" t="s">
        <v>15</v>
      </c>
      <c r="F4" s="19" t="s">
        <v>93</v>
      </c>
      <c r="G4" s="19" t="s">
        <v>17</v>
      </c>
      <c r="H4" s="19" t="s">
        <v>91</v>
      </c>
      <c r="I4" s="20" t="s">
        <v>92</v>
      </c>
    </row>
    <row r="5" spans="1:9" s="1" customFormat="1">
      <c r="A5" s="101">
        <v>633</v>
      </c>
      <c r="B5" s="102"/>
      <c r="C5" s="113"/>
      <c r="D5" s="114"/>
      <c r="E5" s="115"/>
      <c r="F5" s="116"/>
      <c r="G5" s="116"/>
      <c r="H5" s="117"/>
      <c r="I5" s="118"/>
    </row>
    <row r="6" spans="1:9" s="1" customFormat="1">
      <c r="A6" s="21">
        <v>6331</v>
      </c>
      <c r="B6" s="96"/>
      <c r="C6" s="119"/>
      <c r="D6" s="120"/>
      <c r="E6" s="121"/>
      <c r="F6" s="112"/>
      <c r="G6" s="112"/>
      <c r="H6" s="122"/>
      <c r="I6" s="123"/>
    </row>
    <row r="7" spans="1:9" s="1" customFormat="1">
      <c r="A7" s="103">
        <v>636</v>
      </c>
      <c r="B7" s="104"/>
      <c r="C7" s="124">
        <v>5738690</v>
      </c>
      <c r="D7" s="125"/>
      <c r="E7" s="126"/>
      <c r="F7" s="127">
        <v>255000</v>
      </c>
      <c r="G7" s="127"/>
      <c r="H7" s="128"/>
      <c r="I7" s="129"/>
    </row>
    <row r="8" spans="1:9" s="1" customFormat="1">
      <c r="A8" s="21">
        <v>6361</v>
      </c>
      <c r="B8" s="96"/>
      <c r="C8" s="119"/>
      <c r="D8" s="120"/>
      <c r="E8" s="121"/>
      <c r="F8" s="112"/>
      <c r="G8" s="112"/>
      <c r="H8" s="122"/>
      <c r="I8" s="123"/>
    </row>
    <row r="9" spans="1:9" s="1" customFormat="1">
      <c r="A9" s="103">
        <v>641</v>
      </c>
      <c r="B9" s="104"/>
      <c r="C9" s="124"/>
      <c r="D9" s="125">
        <f>D10</f>
        <v>173</v>
      </c>
      <c r="E9" s="126"/>
      <c r="F9" s="127"/>
      <c r="G9" s="127"/>
      <c r="H9" s="128"/>
      <c r="I9" s="129"/>
    </row>
    <row r="10" spans="1:9" s="1" customFormat="1">
      <c r="A10" s="21">
        <v>6413</v>
      </c>
      <c r="B10" s="96"/>
      <c r="C10" s="119"/>
      <c r="D10" s="120">
        <v>173</v>
      </c>
      <c r="E10" s="121"/>
      <c r="F10" s="112"/>
      <c r="G10" s="112"/>
      <c r="H10" s="122"/>
      <c r="I10" s="123"/>
    </row>
    <row r="11" spans="1:9" s="1" customFormat="1">
      <c r="A11" s="103">
        <v>634</v>
      </c>
      <c r="B11" s="104"/>
      <c r="C11" s="124"/>
      <c r="D11" s="125">
        <f>D12</f>
        <v>0</v>
      </c>
      <c r="E11" s="126"/>
      <c r="F11" s="127"/>
      <c r="G11" s="127"/>
      <c r="H11" s="128">
        <f>H12</f>
        <v>79150</v>
      </c>
      <c r="I11" s="129"/>
    </row>
    <row r="12" spans="1:9" s="1" customFormat="1">
      <c r="A12" s="21">
        <v>6341</v>
      </c>
      <c r="B12" s="96"/>
      <c r="C12" s="119"/>
      <c r="D12" s="120"/>
      <c r="E12" s="121"/>
      <c r="F12" s="112"/>
      <c r="G12" s="112"/>
      <c r="H12" s="122">
        <v>79150</v>
      </c>
      <c r="I12" s="123"/>
    </row>
    <row r="13" spans="1:9" s="1" customFormat="1">
      <c r="A13" s="103">
        <v>638</v>
      </c>
      <c r="B13" s="104"/>
      <c r="C13" s="124"/>
      <c r="D13" s="125">
        <f>D14</f>
        <v>0</v>
      </c>
      <c r="E13" s="126"/>
      <c r="F13" s="127"/>
      <c r="G13" s="127"/>
      <c r="H13" s="128">
        <f>H14</f>
        <v>0</v>
      </c>
      <c r="I13" s="129">
        <f>I14</f>
        <v>86588</v>
      </c>
    </row>
    <row r="14" spans="1:9" s="1" customFormat="1">
      <c r="A14" s="21">
        <v>6381</v>
      </c>
      <c r="B14" s="96"/>
      <c r="C14" s="119"/>
      <c r="D14" s="120"/>
      <c r="E14" s="121"/>
      <c r="F14" s="112"/>
      <c r="G14" s="112"/>
      <c r="H14" s="122"/>
      <c r="I14" s="123">
        <v>86588</v>
      </c>
    </row>
    <row r="15" spans="1:9" s="1" customFormat="1">
      <c r="A15" s="103">
        <v>652</v>
      </c>
      <c r="B15" s="104"/>
      <c r="C15" s="124"/>
      <c r="D15" s="125"/>
      <c r="E15" s="126">
        <f>E16</f>
        <v>281000</v>
      </c>
      <c r="F15" s="127">
        <f>F16</f>
        <v>178000</v>
      </c>
      <c r="G15" s="127"/>
      <c r="H15" s="128"/>
      <c r="I15" s="129"/>
    </row>
    <row r="16" spans="1:9" s="1" customFormat="1">
      <c r="A16" s="21">
        <v>6526</v>
      </c>
      <c r="B16" s="96"/>
      <c r="C16" s="119"/>
      <c r="D16" s="120"/>
      <c r="E16" s="121">
        <v>281000</v>
      </c>
      <c r="F16" s="112">
        <v>178000</v>
      </c>
      <c r="G16" s="112"/>
      <c r="H16" s="122"/>
      <c r="I16" s="123"/>
    </row>
    <row r="17" spans="1:9" s="1" customFormat="1">
      <c r="A17" s="103">
        <v>661</v>
      </c>
      <c r="B17" s="105"/>
      <c r="C17" s="130"/>
      <c r="D17" s="125">
        <f>D18</f>
        <v>82000</v>
      </c>
      <c r="E17" s="125"/>
      <c r="F17" s="125"/>
      <c r="G17" s="125"/>
      <c r="H17" s="131"/>
      <c r="I17" s="132"/>
    </row>
    <row r="18" spans="1:9" s="1" customFormat="1">
      <c r="A18" s="21">
        <v>6615</v>
      </c>
      <c r="B18" s="22"/>
      <c r="C18" s="133"/>
      <c r="D18" s="120">
        <v>82000</v>
      </c>
      <c r="E18" s="120"/>
      <c r="F18" s="120"/>
      <c r="G18" s="120"/>
      <c r="H18" s="134"/>
      <c r="I18" s="135"/>
    </row>
    <row r="19" spans="1:9" s="1" customFormat="1">
      <c r="A19" s="103">
        <v>663</v>
      </c>
      <c r="B19" s="105"/>
      <c r="C19" s="130"/>
      <c r="D19" s="125"/>
      <c r="E19" s="125"/>
      <c r="F19" s="125"/>
      <c r="G19" s="125">
        <f>G20</f>
        <v>3689</v>
      </c>
      <c r="H19" s="131"/>
      <c r="I19" s="132"/>
    </row>
    <row r="20" spans="1:9" s="1" customFormat="1">
      <c r="A20" s="21">
        <v>6631</v>
      </c>
      <c r="B20" s="22"/>
      <c r="C20" s="133"/>
      <c r="D20" s="120"/>
      <c r="E20" s="120"/>
      <c r="F20" s="120"/>
      <c r="G20" s="120">
        <v>3689</v>
      </c>
      <c r="H20" s="134"/>
      <c r="I20" s="135"/>
    </row>
    <row r="21" spans="1:9" s="1" customFormat="1">
      <c r="A21" s="103">
        <v>671</v>
      </c>
      <c r="B21" s="105">
        <v>568103</v>
      </c>
      <c r="C21" s="130"/>
      <c r="D21" s="125"/>
      <c r="E21" s="125"/>
      <c r="F21" s="125"/>
      <c r="G21" s="125"/>
      <c r="H21" s="131"/>
      <c r="I21" s="132"/>
    </row>
    <row r="22" spans="1:9" s="1" customFormat="1">
      <c r="A22" s="21">
        <v>6711</v>
      </c>
      <c r="B22" s="22"/>
      <c r="C22" s="133"/>
      <c r="D22" s="120"/>
      <c r="E22" s="120"/>
      <c r="F22" s="120"/>
      <c r="G22" s="120"/>
      <c r="H22" s="134"/>
      <c r="I22" s="135"/>
    </row>
    <row r="23" spans="1:9" s="1" customFormat="1">
      <c r="A23" s="21">
        <v>6712</v>
      </c>
      <c r="B23" s="22"/>
      <c r="C23" s="133"/>
      <c r="D23" s="120"/>
      <c r="E23" s="120"/>
      <c r="F23" s="120"/>
      <c r="G23" s="120"/>
      <c r="H23" s="134"/>
      <c r="I23" s="135"/>
    </row>
    <row r="24" spans="1:9" s="1" customFormat="1">
      <c r="A24" s="21">
        <v>721</v>
      </c>
      <c r="B24" s="22"/>
      <c r="C24" s="133"/>
      <c r="D24" s="120">
        <v>392</v>
      </c>
      <c r="E24" s="120"/>
      <c r="F24" s="120"/>
      <c r="G24" s="120"/>
      <c r="H24" s="134"/>
      <c r="I24" s="135"/>
    </row>
    <row r="25" spans="1:9" s="1" customFormat="1">
      <c r="A25" s="26"/>
      <c r="B25" s="22"/>
      <c r="C25" s="133"/>
      <c r="D25" s="120"/>
      <c r="E25" s="120"/>
      <c r="F25" s="120"/>
      <c r="G25" s="120"/>
      <c r="H25" s="134"/>
      <c r="I25" s="135"/>
    </row>
    <row r="26" spans="1:9" s="1" customFormat="1">
      <c r="A26" s="26"/>
      <c r="B26" s="22"/>
      <c r="C26" s="133"/>
      <c r="D26" s="120"/>
      <c r="E26" s="120"/>
      <c r="F26" s="120"/>
      <c r="G26" s="120"/>
      <c r="H26" s="134"/>
      <c r="I26" s="135"/>
    </row>
    <row r="27" spans="1:9" s="1" customFormat="1" ht="13.5" thickBot="1">
      <c r="A27" s="27"/>
      <c r="B27" s="28"/>
      <c r="C27" s="136"/>
      <c r="D27" s="137"/>
      <c r="E27" s="137"/>
      <c r="F27" s="137"/>
      <c r="G27" s="137"/>
      <c r="H27" s="138"/>
      <c r="I27" s="139"/>
    </row>
    <row r="28" spans="1:9" s="1" customFormat="1" ht="30" customHeight="1" thickBot="1">
      <c r="A28" s="32" t="s">
        <v>20</v>
      </c>
      <c r="B28" s="33">
        <f>B5+B9+B15+B17+B19+B21</f>
        <v>568103</v>
      </c>
      <c r="C28" s="140">
        <f>C5+C7+C9+C15+C17+C19+C21</f>
        <v>5738690</v>
      </c>
      <c r="D28" s="140">
        <f>D9+D17+D24</f>
        <v>82565</v>
      </c>
      <c r="E28" s="140">
        <f>E5+E9+E15+E17+E19+E21</f>
        <v>281000</v>
      </c>
      <c r="F28" s="140">
        <f>F5+F7+F9+F15+F17+F19+F21</f>
        <v>433000</v>
      </c>
      <c r="G28" s="140">
        <v>3689</v>
      </c>
      <c r="H28" s="140">
        <v>79150</v>
      </c>
      <c r="I28" s="140">
        <v>86588</v>
      </c>
    </row>
    <row r="29" spans="1:9" s="1" customFormat="1" ht="28.5" customHeight="1" thickBot="1">
      <c r="A29" s="32" t="s">
        <v>21</v>
      </c>
      <c r="B29" s="215">
        <f>B28+C28+D28+E28+F28+G28+H28+I28</f>
        <v>7272785</v>
      </c>
      <c r="C29" s="216"/>
      <c r="D29" s="216"/>
      <c r="E29" s="216"/>
      <c r="F29" s="216"/>
      <c r="G29" s="216"/>
      <c r="H29" s="216"/>
      <c r="I29" s="217"/>
    </row>
    <row r="30" spans="1:9" ht="13.5" thickBot="1">
      <c r="A30" s="13"/>
      <c r="B30" s="106"/>
      <c r="C30" s="13"/>
      <c r="D30" s="13"/>
      <c r="E30" s="14"/>
      <c r="F30" s="34"/>
      <c r="I30" s="17"/>
    </row>
    <row r="31" spans="1:9" ht="24" customHeight="1" thickBot="1">
      <c r="A31" s="93" t="s">
        <v>12</v>
      </c>
      <c r="B31" s="211" t="s">
        <v>61</v>
      </c>
      <c r="C31" s="212"/>
      <c r="D31" s="213"/>
      <c r="E31" s="213"/>
      <c r="F31" s="213"/>
      <c r="G31" s="213"/>
      <c r="H31" s="213"/>
      <c r="I31" s="214"/>
    </row>
    <row r="32" spans="1:9" ht="77.25" thickBot="1">
      <c r="A32" s="94" t="s">
        <v>13</v>
      </c>
      <c r="B32" s="18" t="s">
        <v>50</v>
      </c>
      <c r="C32" s="95" t="s">
        <v>51</v>
      </c>
      <c r="D32" s="19" t="s">
        <v>14</v>
      </c>
      <c r="E32" s="19" t="s">
        <v>15</v>
      </c>
      <c r="F32" s="19" t="s">
        <v>16</v>
      </c>
      <c r="G32" s="19" t="s">
        <v>17</v>
      </c>
      <c r="H32" s="19" t="s">
        <v>18</v>
      </c>
      <c r="I32" s="20" t="s">
        <v>19</v>
      </c>
    </row>
    <row r="33" spans="1:9">
      <c r="A33" s="3">
        <v>633</v>
      </c>
      <c r="B33" s="4"/>
      <c r="C33" s="4"/>
      <c r="D33" s="5"/>
      <c r="E33" s="6"/>
      <c r="F33" s="7"/>
      <c r="G33" s="7"/>
      <c r="H33" s="8"/>
      <c r="I33" s="9"/>
    </row>
    <row r="34" spans="1:9">
      <c r="A34" s="21">
        <v>636</v>
      </c>
      <c r="B34" s="96"/>
      <c r="C34" s="96"/>
      <c r="D34" s="23"/>
      <c r="E34" s="97"/>
      <c r="F34" s="98"/>
      <c r="G34" s="98"/>
      <c r="H34" s="99"/>
      <c r="I34" s="100"/>
    </row>
    <row r="35" spans="1:9">
      <c r="A35" s="21">
        <v>641</v>
      </c>
      <c r="B35" s="96"/>
      <c r="C35" s="96"/>
      <c r="D35" s="23"/>
      <c r="E35" s="97"/>
      <c r="F35" s="98"/>
      <c r="G35" s="98"/>
      <c r="H35" s="99"/>
      <c r="I35" s="100"/>
    </row>
    <row r="36" spans="1:9">
      <c r="A36" s="21">
        <v>652</v>
      </c>
      <c r="B36" s="22"/>
      <c r="C36" s="22"/>
      <c r="D36" s="23"/>
      <c r="E36" s="23"/>
      <c r="F36" s="23"/>
      <c r="G36" s="23"/>
      <c r="H36" s="24"/>
      <c r="I36" s="25"/>
    </row>
    <row r="37" spans="1:9">
      <c r="A37" s="21">
        <v>661</v>
      </c>
      <c r="B37" s="22"/>
      <c r="C37" s="22"/>
      <c r="D37" s="23"/>
      <c r="E37" s="23"/>
      <c r="F37" s="23"/>
      <c r="G37" s="23"/>
      <c r="H37" s="24"/>
      <c r="I37" s="25"/>
    </row>
    <row r="38" spans="1:9">
      <c r="A38" s="21">
        <v>663</v>
      </c>
      <c r="B38" s="22"/>
      <c r="C38" s="22"/>
      <c r="D38" s="23"/>
      <c r="E38" s="23"/>
      <c r="F38" s="23"/>
      <c r="G38" s="23"/>
      <c r="H38" s="24"/>
      <c r="I38" s="25"/>
    </row>
    <row r="39" spans="1:9">
      <c r="A39" s="21">
        <v>671</v>
      </c>
      <c r="B39" s="22"/>
      <c r="C39" s="22"/>
      <c r="D39" s="23"/>
      <c r="E39" s="23"/>
      <c r="F39" s="23"/>
      <c r="G39" s="23"/>
      <c r="H39" s="24"/>
      <c r="I39" s="25"/>
    </row>
    <row r="40" spans="1:9">
      <c r="A40" s="26"/>
      <c r="B40" s="22"/>
      <c r="C40" s="22"/>
      <c r="D40" s="23"/>
      <c r="E40" s="23"/>
      <c r="F40" s="23"/>
      <c r="G40" s="23"/>
      <c r="H40" s="24"/>
      <c r="I40" s="25"/>
    </row>
    <row r="41" spans="1:9">
      <c r="A41" s="26"/>
      <c r="B41" s="22"/>
      <c r="C41" s="22"/>
      <c r="D41" s="23"/>
      <c r="E41" s="23"/>
      <c r="F41" s="23"/>
      <c r="G41" s="23"/>
      <c r="H41" s="24"/>
      <c r="I41" s="25"/>
    </row>
    <row r="42" spans="1:9">
      <c r="A42" s="26"/>
      <c r="B42" s="22"/>
      <c r="C42" s="22"/>
      <c r="D42" s="23"/>
      <c r="E42" s="23"/>
      <c r="F42" s="23"/>
      <c r="G42" s="23"/>
      <c r="H42" s="24"/>
      <c r="I42" s="25"/>
    </row>
    <row r="43" spans="1:9" ht="13.5" thickBot="1">
      <c r="A43" s="27"/>
      <c r="B43" s="28"/>
      <c r="C43" s="28"/>
      <c r="D43" s="29"/>
      <c r="E43" s="29"/>
      <c r="F43" s="29"/>
      <c r="G43" s="29"/>
      <c r="H43" s="30"/>
      <c r="I43" s="31"/>
    </row>
    <row r="44" spans="1:9" s="1" customFormat="1" ht="30" customHeight="1" thickBot="1">
      <c r="A44" s="32" t="s">
        <v>20</v>
      </c>
      <c r="B44" s="33">
        <f t="shared" ref="B44:I44" si="0">SUM(B33:B39)</f>
        <v>0</v>
      </c>
      <c r="C44" s="33">
        <f t="shared" si="0"/>
        <v>0</v>
      </c>
      <c r="D44" s="33">
        <f t="shared" si="0"/>
        <v>0</v>
      </c>
      <c r="E44" s="33">
        <f t="shared" si="0"/>
        <v>0</v>
      </c>
      <c r="F44" s="33">
        <f t="shared" si="0"/>
        <v>0</v>
      </c>
      <c r="G44" s="33">
        <f t="shared" si="0"/>
        <v>0</v>
      </c>
      <c r="H44" s="33">
        <f t="shared" si="0"/>
        <v>0</v>
      </c>
      <c r="I44" s="33">
        <f t="shared" si="0"/>
        <v>0</v>
      </c>
    </row>
    <row r="45" spans="1:9" s="1" customFormat="1" ht="28.5" customHeight="1" thickBot="1">
      <c r="A45" s="32" t="s">
        <v>22</v>
      </c>
      <c r="B45" s="215">
        <f>B44+C44+D44+E44+F44+G44+H44+I44</f>
        <v>0</v>
      </c>
      <c r="C45" s="216"/>
      <c r="D45" s="216"/>
      <c r="E45" s="216"/>
      <c r="F45" s="216"/>
      <c r="G45" s="216"/>
      <c r="H45" s="216"/>
      <c r="I45" s="217"/>
    </row>
    <row r="46" spans="1:9" ht="13.5" thickBot="1">
      <c r="E46" s="36"/>
      <c r="F46" s="37"/>
    </row>
    <row r="47" spans="1:9" ht="26.25" thickBot="1">
      <c r="A47" s="93" t="s">
        <v>12</v>
      </c>
      <c r="B47" s="211" t="s">
        <v>73</v>
      </c>
      <c r="C47" s="212"/>
      <c r="D47" s="213"/>
      <c r="E47" s="213"/>
      <c r="F47" s="213"/>
      <c r="G47" s="213"/>
      <c r="H47" s="213"/>
      <c r="I47" s="214"/>
    </row>
    <row r="48" spans="1:9" ht="77.25" thickBot="1">
      <c r="A48" s="94" t="s">
        <v>13</v>
      </c>
      <c r="B48" s="18" t="s">
        <v>50</v>
      </c>
      <c r="C48" s="95" t="s">
        <v>51</v>
      </c>
      <c r="D48" s="19" t="s">
        <v>14</v>
      </c>
      <c r="E48" s="19" t="s">
        <v>15</v>
      </c>
      <c r="F48" s="19" t="s">
        <v>16</v>
      </c>
      <c r="G48" s="19" t="s">
        <v>17</v>
      </c>
      <c r="H48" s="19" t="s">
        <v>18</v>
      </c>
      <c r="I48" s="20" t="s">
        <v>19</v>
      </c>
    </row>
    <row r="49" spans="1:9">
      <c r="A49" s="3">
        <v>633</v>
      </c>
      <c r="B49" s="4"/>
      <c r="C49" s="4"/>
      <c r="D49" s="5"/>
      <c r="E49" s="6"/>
      <c r="F49" s="7"/>
      <c r="G49" s="7"/>
      <c r="H49" s="8"/>
      <c r="I49" s="9"/>
    </row>
    <row r="50" spans="1:9">
      <c r="A50" s="21">
        <v>636</v>
      </c>
      <c r="B50" s="96"/>
      <c r="C50" s="96"/>
      <c r="D50" s="23"/>
      <c r="E50" s="97"/>
      <c r="F50" s="98"/>
      <c r="G50" s="98"/>
      <c r="H50" s="99"/>
      <c r="I50" s="100"/>
    </row>
    <row r="51" spans="1:9">
      <c r="A51" s="21">
        <v>641</v>
      </c>
      <c r="B51" s="22"/>
      <c r="C51" s="22"/>
      <c r="D51" s="23"/>
      <c r="E51" s="23"/>
      <c r="F51" s="23"/>
      <c r="G51" s="23"/>
      <c r="H51" s="24"/>
      <c r="I51" s="25"/>
    </row>
    <row r="52" spans="1:9">
      <c r="A52" s="21">
        <v>652</v>
      </c>
      <c r="B52" s="22"/>
      <c r="C52" s="22"/>
      <c r="D52" s="23"/>
      <c r="E52" s="23"/>
      <c r="F52" s="23"/>
      <c r="G52" s="23"/>
      <c r="H52" s="24"/>
      <c r="I52" s="25"/>
    </row>
    <row r="53" spans="1:9">
      <c r="A53" s="21">
        <v>661</v>
      </c>
      <c r="B53" s="22"/>
      <c r="C53" s="22"/>
      <c r="D53" s="23"/>
      <c r="E53" s="23"/>
      <c r="F53" s="23"/>
      <c r="G53" s="23"/>
      <c r="H53" s="24"/>
      <c r="I53" s="25"/>
    </row>
    <row r="54" spans="1:9">
      <c r="A54" s="21">
        <v>663</v>
      </c>
      <c r="B54" s="22"/>
      <c r="C54" s="22"/>
      <c r="D54" s="23"/>
      <c r="E54" s="23"/>
      <c r="F54" s="23"/>
      <c r="G54" s="23"/>
      <c r="H54" s="24"/>
      <c r="I54" s="25"/>
    </row>
    <row r="55" spans="1:9" ht="13.5" customHeight="1">
      <c r="A55" s="21">
        <v>671</v>
      </c>
      <c r="B55" s="22"/>
      <c r="C55" s="22"/>
      <c r="D55" s="23"/>
      <c r="E55" s="23"/>
      <c r="F55" s="23"/>
      <c r="G55" s="23"/>
      <c r="H55" s="24"/>
      <c r="I55" s="25"/>
    </row>
    <row r="56" spans="1:9" ht="13.5" customHeight="1">
      <c r="A56" s="26"/>
      <c r="B56" s="22"/>
      <c r="C56" s="22"/>
      <c r="D56" s="23"/>
      <c r="E56" s="23"/>
      <c r="F56" s="23"/>
      <c r="G56" s="23"/>
      <c r="H56" s="24"/>
      <c r="I56" s="25"/>
    </row>
    <row r="57" spans="1:9" ht="13.5" customHeight="1">
      <c r="A57" s="26"/>
      <c r="B57" s="22"/>
      <c r="C57" s="22"/>
      <c r="D57" s="23"/>
      <c r="E57" s="23"/>
      <c r="F57" s="23"/>
      <c r="G57" s="23"/>
      <c r="H57" s="24"/>
      <c r="I57" s="25"/>
    </row>
    <row r="58" spans="1:9" ht="13.5" thickBot="1">
      <c r="A58" s="27"/>
      <c r="B58" s="28"/>
      <c r="C58" s="28"/>
      <c r="D58" s="29"/>
      <c r="E58" s="29"/>
      <c r="F58" s="29"/>
      <c r="G58" s="29"/>
      <c r="H58" s="30"/>
      <c r="I58" s="31"/>
    </row>
    <row r="59" spans="1:9" s="1" customFormat="1" ht="30" customHeight="1" thickBot="1">
      <c r="A59" s="32" t="s">
        <v>20</v>
      </c>
      <c r="B59" s="33">
        <f>SUM(B49:B58)</f>
        <v>0</v>
      </c>
      <c r="C59" s="33">
        <f t="shared" ref="C59:I59" si="1">SUM(C49:C58)</f>
        <v>0</v>
      </c>
      <c r="D59" s="33">
        <f t="shared" si="1"/>
        <v>0</v>
      </c>
      <c r="E59" s="33">
        <f t="shared" si="1"/>
        <v>0</v>
      </c>
      <c r="F59" s="33">
        <f t="shared" si="1"/>
        <v>0</v>
      </c>
      <c r="G59" s="33">
        <f t="shared" si="1"/>
        <v>0</v>
      </c>
      <c r="H59" s="33">
        <f t="shared" si="1"/>
        <v>0</v>
      </c>
      <c r="I59" s="33">
        <f t="shared" si="1"/>
        <v>0</v>
      </c>
    </row>
    <row r="60" spans="1:9" s="1" customFormat="1" ht="28.5" customHeight="1" thickBot="1">
      <c r="A60" s="32" t="s">
        <v>24</v>
      </c>
      <c r="B60" s="215">
        <f>B59+C59+D59+E59+F59+G59+H59+I59</f>
        <v>0</v>
      </c>
      <c r="C60" s="216"/>
      <c r="D60" s="216"/>
      <c r="E60" s="216"/>
      <c r="F60" s="216"/>
      <c r="G60" s="216"/>
      <c r="H60" s="216"/>
      <c r="I60" s="217"/>
    </row>
    <row r="61" spans="1:9" ht="13.5" customHeight="1">
      <c r="D61" s="38"/>
      <c r="E61" s="36"/>
      <c r="F61" s="39"/>
    </row>
    <row r="62" spans="1:9" ht="13.5" customHeight="1">
      <c r="D62" s="38"/>
      <c r="E62" s="40"/>
      <c r="F62" s="41"/>
    </row>
    <row r="63" spans="1:9" ht="13.5" customHeight="1">
      <c r="E63" s="42"/>
      <c r="F63" s="43"/>
    </row>
    <row r="64" spans="1:9" ht="13.5" customHeight="1">
      <c r="E64" s="44"/>
      <c r="F64" s="45"/>
    </row>
    <row r="65" spans="2:6" ht="13.5" customHeight="1">
      <c r="E65" s="36"/>
      <c r="F65" s="37"/>
    </row>
    <row r="66" spans="2:6" ht="28.5" customHeight="1">
      <c r="D66" s="38"/>
      <c r="E66" s="36"/>
      <c r="F66" s="46"/>
    </row>
    <row r="67" spans="2:6" ht="13.5" customHeight="1">
      <c r="D67" s="38"/>
      <c r="E67" s="36"/>
      <c r="F67" s="41"/>
    </row>
    <row r="68" spans="2:6" ht="13.5" customHeight="1">
      <c r="E68" s="36"/>
      <c r="F68" s="37"/>
    </row>
    <row r="69" spans="2:6" ht="13.5" customHeight="1">
      <c r="E69" s="36"/>
      <c r="F69" s="45"/>
    </row>
    <row r="70" spans="2:6" ht="13.5" customHeight="1">
      <c r="E70" s="36"/>
      <c r="F70" s="37"/>
    </row>
    <row r="71" spans="2:6" ht="22.5" customHeight="1">
      <c r="E71" s="36"/>
      <c r="F71" s="47"/>
    </row>
    <row r="72" spans="2:6" ht="13.5" customHeight="1">
      <c r="E72" s="42"/>
      <c r="F72" s="43"/>
    </row>
    <row r="73" spans="2:6" ht="13.5" customHeight="1">
      <c r="B73" s="38"/>
      <c r="C73" s="38"/>
      <c r="E73" s="42"/>
      <c r="F73" s="48"/>
    </row>
    <row r="74" spans="2:6" ht="13.5" customHeight="1">
      <c r="D74" s="38"/>
      <c r="E74" s="42"/>
      <c r="F74" s="49"/>
    </row>
    <row r="75" spans="2:6" ht="13.5" customHeight="1">
      <c r="D75" s="38"/>
      <c r="E75" s="44"/>
      <c r="F75" s="41"/>
    </row>
    <row r="76" spans="2:6" ht="13.5" customHeight="1">
      <c r="E76" s="36"/>
      <c r="F76" s="37"/>
    </row>
    <row r="77" spans="2:6" ht="13.5" customHeight="1">
      <c r="B77" s="38"/>
      <c r="C77" s="38"/>
      <c r="E77" s="36"/>
      <c r="F77" s="39"/>
    </row>
    <row r="78" spans="2:6" ht="13.5" customHeight="1">
      <c r="D78" s="38"/>
      <c r="E78" s="36"/>
      <c r="F78" s="48"/>
    </row>
    <row r="79" spans="2:6" ht="13.5" customHeight="1">
      <c r="D79" s="38"/>
      <c r="E79" s="44"/>
      <c r="F79" s="41"/>
    </row>
    <row r="80" spans="2:6" ht="13.5" customHeight="1">
      <c r="E80" s="42"/>
      <c r="F80" s="37"/>
    </row>
    <row r="81" spans="1:6" ht="13.5" customHeight="1">
      <c r="D81" s="38"/>
      <c r="E81" s="42"/>
      <c r="F81" s="48"/>
    </row>
    <row r="82" spans="1:6" ht="22.5" customHeight="1">
      <c r="E82" s="44"/>
      <c r="F82" s="47"/>
    </row>
    <row r="83" spans="1:6" ht="13.5" customHeight="1">
      <c r="E83" s="36"/>
      <c r="F83" s="37"/>
    </row>
    <row r="84" spans="1:6" ht="13.5" customHeight="1">
      <c r="E84" s="44"/>
      <c r="F84" s="41"/>
    </row>
    <row r="85" spans="1:6" ht="13.5" customHeight="1">
      <c r="E85" s="36"/>
      <c r="F85" s="37"/>
    </row>
    <row r="86" spans="1:6" ht="13.5" customHeight="1">
      <c r="E86" s="36"/>
      <c r="F86" s="37"/>
    </row>
    <row r="87" spans="1:6" ht="13.5" customHeight="1">
      <c r="A87" s="38"/>
      <c r="E87" s="50"/>
      <c r="F87" s="48"/>
    </row>
    <row r="88" spans="1:6" ht="13.5" customHeight="1">
      <c r="B88" s="38"/>
      <c r="C88" s="38"/>
      <c r="D88" s="38"/>
      <c r="E88" s="51"/>
      <c r="F88" s="48"/>
    </row>
    <row r="89" spans="1:6" ht="13.5" customHeight="1">
      <c r="B89" s="38"/>
      <c r="C89" s="38"/>
      <c r="D89" s="38"/>
      <c r="E89" s="51"/>
      <c r="F89" s="39"/>
    </row>
    <row r="90" spans="1:6" ht="13.5" customHeight="1">
      <c r="B90" s="38"/>
      <c r="C90" s="38"/>
      <c r="D90" s="38"/>
      <c r="E90" s="44"/>
      <c r="F90" s="45"/>
    </row>
    <row r="91" spans="1:6">
      <c r="E91" s="36"/>
      <c r="F91" s="37"/>
    </row>
    <row r="92" spans="1:6">
      <c r="B92" s="38"/>
      <c r="C92" s="38"/>
      <c r="E92" s="36"/>
      <c r="F92" s="48"/>
    </row>
    <row r="93" spans="1:6">
      <c r="D93" s="38"/>
      <c r="E93" s="36"/>
      <c r="F93" s="39"/>
    </row>
    <row r="94" spans="1:6">
      <c r="D94" s="38"/>
      <c r="E94" s="44"/>
      <c r="F94" s="41"/>
    </row>
    <row r="95" spans="1:6">
      <c r="E95" s="36"/>
      <c r="F95" s="37"/>
    </row>
    <row r="96" spans="1:6">
      <c r="E96" s="36"/>
      <c r="F96" s="37"/>
    </row>
    <row r="97" spans="1:6">
      <c r="E97" s="52"/>
      <c r="F97" s="53"/>
    </row>
    <row r="98" spans="1:6">
      <c r="E98" s="36"/>
      <c r="F98" s="37"/>
    </row>
    <row r="99" spans="1:6">
      <c r="E99" s="36"/>
      <c r="F99" s="37"/>
    </row>
    <row r="100" spans="1:6">
      <c r="E100" s="36"/>
      <c r="F100" s="37"/>
    </row>
    <row r="101" spans="1:6">
      <c r="E101" s="44"/>
      <c r="F101" s="41"/>
    </row>
    <row r="102" spans="1:6">
      <c r="E102" s="36"/>
      <c r="F102" s="37"/>
    </row>
    <row r="103" spans="1:6">
      <c r="E103" s="44"/>
      <c r="F103" s="41"/>
    </row>
    <row r="104" spans="1:6">
      <c r="E104" s="36"/>
      <c r="F104" s="37"/>
    </row>
    <row r="105" spans="1:6">
      <c r="E105" s="36"/>
      <c r="F105" s="37"/>
    </row>
    <row r="106" spans="1:6">
      <c r="E106" s="36"/>
      <c r="F106" s="37"/>
    </row>
    <row r="107" spans="1:6">
      <c r="E107" s="36"/>
      <c r="F107" s="37"/>
    </row>
    <row r="108" spans="1:6" ht="28.5" customHeight="1">
      <c r="A108" s="54"/>
      <c r="B108" s="54"/>
      <c r="C108" s="54"/>
      <c r="D108" s="54"/>
      <c r="E108" s="55"/>
      <c r="F108" s="56"/>
    </row>
    <row r="109" spans="1:6">
      <c r="D109" s="38"/>
      <c r="E109" s="36"/>
      <c r="F109" s="39"/>
    </row>
    <row r="110" spans="1:6">
      <c r="E110" s="57"/>
      <c r="F110" s="58"/>
    </row>
    <row r="111" spans="1:6">
      <c r="E111" s="36"/>
      <c r="F111" s="37"/>
    </row>
    <row r="112" spans="1:6">
      <c r="E112" s="52"/>
      <c r="F112" s="53"/>
    </row>
    <row r="113" spans="4:6">
      <c r="E113" s="52"/>
      <c r="F113" s="53"/>
    </row>
    <row r="114" spans="4:6">
      <c r="E114" s="36"/>
      <c r="F114" s="37"/>
    </row>
    <row r="115" spans="4:6">
      <c r="E115" s="44"/>
      <c r="F115" s="41"/>
    </row>
    <row r="116" spans="4:6">
      <c r="E116" s="36"/>
      <c r="F116" s="37"/>
    </row>
    <row r="117" spans="4:6">
      <c r="E117" s="36"/>
      <c r="F117" s="37"/>
    </row>
    <row r="118" spans="4:6">
      <c r="E118" s="44"/>
      <c r="F118" s="41"/>
    </row>
    <row r="119" spans="4:6">
      <c r="E119" s="36"/>
      <c r="F119" s="37"/>
    </row>
    <row r="120" spans="4:6">
      <c r="E120" s="52"/>
      <c r="F120" s="53"/>
    </row>
    <row r="121" spans="4:6">
      <c r="E121" s="44"/>
      <c r="F121" s="58"/>
    </row>
    <row r="122" spans="4:6">
      <c r="E122" s="42"/>
      <c r="F122" s="53"/>
    </row>
    <row r="123" spans="4:6">
      <c r="E123" s="44"/>
      <c r="F123" s="41"/>
    </row>
    <row r="124" spans="4:6">
      <c r="E124" s="36"/>
      <c r="F124" s="37"/>
    </row>
    <row r="125" spans="4:6">
      <c r="D125" s="38"/>
      <c r="E125" s="36"/>
      <c r="F125" s="39"/>
    </row>
    <row r="126" spans="4:6">
      <c r="E126" s="42"/>
      <c r="F126" s="41"/>
    </row>
    <row r="127" spans="4:6">
      <c r="E127" s="42"/>
      <c r="F127" s="53"/>
    </row>
    <row r="128" spans="4:6">
      <c r="D128" s="38"/>
      <c r="E128" s="42"/>
      <c r="F128" s="59"/>
    </row>
    <row r="129" spans="2:6">
      <c r="D129" s="38"/>
      <c r="E129" s="44"/>
      <c r="F129" s="45"/>
    </row>
    <row r="130" spans="2:6">
      <c r="E130" s="36"/>
      <c r="F130" s="37"/>
    </row>
    <row r="131" spans="2:6">
      <c r="E131" s="57"/>
      <c r="F131" s="60"/>
    </row>
    <row r="132" spans="2:6" ht="11.25" customHeight="1">
      <c r="E132" s="52"/>
      <c r="F132" s="53"/>
    </row>
    <row r="133" spans="2:6" ht="24" customHeight="1">
      <c r="B133" s="38"/>
      <c r="C133" s="38"/>
      <c r="E133" s="52"/>
      <c r="F133" s="61"/>
    </row>
    <row r="134" spans="2:6" ht="15" customHeight="1">
      <c r="D134" s="38"/>
      <c r="E134" s="52"/>
      <c r="F134" s="61"/>
    </row>
    <row r="135" spans="2:6" ht="11.25" customHeight="1">
      <c r="E135" s="57"/>
      <c r="F135" s="58"/>
    </row>
    <row r="136" spans="2:6">
      <c r="E136" s="52"/>
      <c r="F136" s="53"/>
    </row>
    <row r="137" spans="2:6" ht="13.5" customHeight="1">
      <c r="B137" s="38"/>
      <c r="C137" s="38"/>
      <c r="E137" s="52"/>
      <c r="F137" s="62"/>
    </row>
    <row r="138" spans="2:6" ht="12.75" customHeight="1">
      <c r="D138" s="38"/>
      <c r="E138" s="52"/>
      <c r="F138" s="39"/>
    </row>
    <row r="139" spans="2:6" ht="12.75" customHeight="1">
      <c r="D139" s="38"/>
      <c r="E139" s="44"/>
      <c r="F139" s="45"/>
    </row>
    <row r="140" spans="2:6">
      <c r="E140" s="36"/>
      <c r="F140" s="37"/>
    </row>
    <row r="141" spans="2:6">
      <c r="D141" s="38"/>
      <c r="E141" s="36"/>
      <c r="F141" s="59"/>
    </row>
    <row r="142" spans="2:6">
      <c r="E142" s="57"/>
      <c r="F142" s="58"/>
    </row>
    <row r="143" spans="2:6">
      <c r="E143" s="52"/>
      <c r="F143" s="53"/>
    </row>
    <row r="144" spans="2:6">
      <c r="E144" s="36"/>
      <c r="F144" s="37"/>
    </row>
    <row r="145" spans="1:6" ht="19.5" customHeight="1">
      <c r="A145" s="63"/>
      <c r="B145" s="13"/>
      <c r="C145" s="13"/>
      <c r="D145" s="13"/>
      <c r="E145" s="13"/>
      <c r="F145" s="48"/>
    </row>
    <row r="146" spans="1:6" ht="15" customHeight="1">
      <c r="A146" s="38"/>
      <c r="E146" s="50"/>
      <c r="F146" s="48"/>
    </row>
    <row r="147" spans="1:6">
      <c r="A147" s="38"/>
      <c r="B147" s="38"/>
      <c r="C147" s="38"/>
      <c r="E147" s="50"/>
      <c r="F147" s="39"/>
    </row>
    <row r="148" spans="1:6">
      <c r="D148" s="38"/>
      <c r="E148" s="36"/>
      <c r="F148" s="48"/>
    </row>
    <row r="149" spans="1:6">
      <c r="E149" s="40"/>
      <c r="F149" s="41"/>
    </row>
    <row r="150" spans="1:6">
      <c r="B150" s="38"/>
      <c r="C150" s="38"/>
      <c r="E150" s="36"/>
      <c r="F150" s="39"/>
    </row>
    <row r="151" spans="1:6">
      <c r="D151" s="38"/>
      <c r="E151" s="36"/>
      <c r="F151" s="39"/>
    </row>
    <row r="152" spans="1:6">
      <c r="E152" s="44"/>
      <c r="F152" s="45"/>
    </row>
    <row r="153" spans="1:6" ht="22.5" customHeight="1">
      <c r="D153" s="38"/>
      <c r="E153" s="36"/>
      <c r="F153" s="46"/>
    </row>
    <row r="154" spans="1:6">
      <c r="E154" s="36"/>
      <c r="F154" s="45"/>
    </row>
    <row r="155" spans="1:6">
      <c r="B155" s="38"/>
      <c r="C155" s="38"/>
      <c r="E155" s="42"/>
      <c r="F155" s="48"/>
    </row>
    <row r="156" spans="1:6">
      <c r="D156" s="38"/>
      <c r="E156" s="42"/>
      <c r="F156" s="49"/>
    </row>
    <row r="157" spans="1:6">
      <c r="E157" s="44"/>
      <c r="F157" s="41"/>
    </row>
    <row r="158" spans="1:6" ht="13.5" customHeight="1">
      <c r="A158" s="38"/>
      <c r="E158" s="50"/>
      <c r="F158" s="48"/>
    </row>
    <row r="159" spans="1:6" ht="13.5" customHeight="1">
      <c r="B159" s="38"/>
      <c r="C159" s="38"/>
      <c r="E159" s="36"/>
      <c r="F159" s="48"/>
    </row>
    <row r="160" spans="1:6" ht="13.5" customHeight="1">
      <c r="D160" s="38"/>
      <c r="E160" s="36"/>
      <c r="F160" s="39"/>
    </row>
    <row r="161" spans="1:6">
      <c r="D161" s="38"/>
      <c r="E161" s="44"/>
      <c r="F161" s="41"/>
    </row>
    <row r="162" spans="1:6">
      <c r="D162" s="38"/>
      <c r="E162" s="36"/>
      <c r="F162" s="39"/>
    </row>
    <row r="163" spans="1:6">
      <c r="E163" s="57"/>
      <c r="F163" s="58"/>
    </row>
    <row r="164" spans="1:6">
      <c r="D164" s="38"/>
      <c r="E164" s="42"/>
      <c r="F164" s="59"/>
    </row>
    <row r="165" spans="1:6">
      <c r="D165" s="38"/>
      <c r="E165" s="44"/>
      <c r="F165" s="45"/>
    </row>
    <row r="166" spans="1:6">
      <c r="E166" s="57"/>
      <c r="F166" s="64"/>
    </row>
    <row r="167" spans="1:6">
      <c r="B167" s="38"/>
      <c r="C167" s="38"/>
      <c r="E167" s="52"/>
      <c r="F167" s="62"/>
    </row>
    <row r="168" spans="1:6">
      <c r="D168" s="38"/>
      <c r="E168" s="52"/>
      <c r="F168" s="39"/>
    </row>
    <row r="169" spans="1:6">
      <c r="D169" s="38"/>
      <c r="E169" s="44"/>
      <c r="F169" s="45"/>
    </row>
    <row r="170" spans="1:6">
      <c r="D170" s="38"/>
      <c r="E170" s="44"/>
      <c r="F170" s="45"/>
    </row>
    <row r="171" spans="1:6">
      <c r="E171" s="36"/>
      <c r="F171" s="37"/>
    </row>
    <row r="172" spans="1:6" s="65" customFormat="1" ht="18" customHeight="1">
      <c r="A172" s="209"/>
      <c r="B172" s="210"/>
      <c r="C172" s="210"/>
      <c r="D172" s="210"/>
      <c r="E172" s="210"/>
      <c r="F172" s="210"/>
    </row>
    <row r="173" spans="1:6" ht="28.5" customHeight="1">
      <c r="A173" s="54"/>
      <c r="B173" s="54"/>
      <c r="C173" s="54"/>
      <c r="D173" s="54"/>
      <c r="E173" s="55"/>
      <c r="F173" s="56"/>
    </row>
    <row r="175" spans="1:6" ht="15.75">
      <c r="A175" s="67"/>
      <c r="B175" s="38"/>
      <c r="C175" s="38"/>
      <c r="D175" s="38"/>
      <c r="E175" s="68"/>
      <c r="F175" s="12"/>
    </row>
    <row r="176" spans="1:6">
      <c r="A176" s="38"/>
      <c r="B176" s="38"/>
      <c r="C176" s="38"/>
      <c r="D176" s="38"/>
      <c r="E176" s="68"/>
      <c r="F176" s="12"/>
    </row>
    <row r="177" spans="1:6" ht="17.25" customHeight="1">
      <c r="A177" s="38"/>
      <c r="B177" s="38"/>
      <c r="C177" s="38"/>
      <c r="D177" s="38"/>
      <c r="E177" s="68"/>
      <c r="F177" s="12"/>
    </row>
    <row r="178" spans="1:6" ht="13.5" customHeight="1">
      <c r="A178" s="38"/>
      <c r="B178" s="38"/>
      <c r="C178" s="38"/>
      <c r="D178" s="38"/>
      <c r="E178" s="68"/>
      <c r="F178" s="12"/>
    </row>
    <row r="179" spans="1:6">
      <c r="A179" s="38"/>
      <c r="B179" s="38"/>
      <c r="C179" s="38"/>
      <c r="D179" s="38"/>
      <c r="E179" s="68"/>
      <c r="F179" s="12"/>
    </row>
    <row r="180" spans="1:6">
      <c r="A180" s="38"/>
      <c r="B180" s="38"/>
      <c r="C180" s="38"/>
      <c r="D180" s="38"/>
    </row>
    <row r="181" spans="1:6">
      <c r="A181" s="38"/>
      <c r="B181" s="38"/>
      <c r="C181" s="38"/>
      <c r="D181" s="38"/>
      <c r="E181" s="68"/>
      <c r="F181" s="12"/>
    </row>
    <row r="182" spans="1:6">
      <c r="A182" s="38"/>
      <c r="B182" s="38"/>
      <c r="C182" s="38"/>
      <c r="D182" s="38"/>
      <c r="E182" s="68"/>
      <c r="F182" s="69"/>
    </row>
    <row r="183" spans="1:6">
      <c r="A183" s="38"/>
      <c r="B183" s="38"/>
      <c r="C183" s="38"/>
      <c r="D183" s="38"/>
      <c r="E183" s="68"/>
      <c r="F183" s="12"/>
    </row>
    <row r="184" spans="1:6" ht="22.5" customHeight="1">
      <c r="A184" s="38"/>
      <c r="B184" s="38"/>
      <c r="C184" s="38"/>
      <c r="D184" s="38"/>
      <c r="E184" s="68"/>
      <c r="F184" s="46"/>
    </row>
    <row r="185" spans="1:6" ht="22.5" customHeight="1">
      <c r="E185" s="44"/>
      <c r="F185" s="47"/>
    </row>
  </sheetData>
  <mergeCells count="8">
    <mergeCell ref="A172:F172"/>
    <mergeCell ref="B3:I3"/>
    <mergeCell ref="B60:I60"/>
    <mergeCell ref="A1:I1"/>
    <mergeCell ref="B29:I29"/>
    <mergeCell ref="B31:I31"/>
    <mergeCell ref="B45:I45"/>
    <mergeCell ref="B47:I47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9" max="8" man="1"/>
    <brk id="106" max="9" man="1"/>
    <brk id="17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F8" sqref="F8"/>
    </sheetView>
  </sheetViews>
  <sheetFormatPr defaultRowHeight="12.75"/>
  <cols>
    <col min="5" max="5" width="29" customWidth="1"/>
    <col min="6" max="6" width="21.42578125" customWidth="1"/>
    <col min="7" max="7" width="22" customWidth="1"/>
    <col min="8" max="8" width="19.140625" customWidth="1"/>
  </cols>
  <sheetData>
    <row r="1" spans="1:8" ht="18">
      <c r="A1" s="196" t="s">
        <v>96</v>
      </c>
      <c r="B1" s="196"/>
      <c r="C1" s="196"/>
      <c r="D1" s="196"/>
      <c r="E1" s="196"/>
      <c r="F1" s="196"/>
      <c r="G1" s="196"/>
      <c r="H1" s="196"/>
    </row>
    <row r="2" spans="1:8" ht="18">
      <c r="A2" s="196" t="s">
        <v>45</v>
      </c>
      <c r="B2" s="196"/>
      <c r="C2" s="196"/>
      <c r="D2" s="196"/>
      <c r="E2" s="196"/>
      <c r="F2" s="196"/>
      <c r="G2" s="197"/>
      <c r="H2" s="197"/>
    </row>
    <row r="3" spans="1:8" ht="18">
      <c r="A3" s="196"/>
      <c r="B3" s="196"/>
      <c r="C3" s="196"/>
      <c r="D3" s="196"/>
      <c r="E3" s="196"/>
      <c r="F3" s="196"/>
      <c r="G3" s="196"/>
      <c r="H3" s="198"/>
    </row>
    <row r="4" spans="1:8" ht="18">
      <c r="A4" s="71"/>
      <c r="B4" s="72"/>
      <c r="C4" s="72"/>
      <c r="D4" s="72"/>
      <c r="E4" s="72"/>
      <c r="F4" s="10"/>
      <c r="G4" s="10"/>
      <c r="H4" s="10"/>
    </row>
    <row r="5" spans="1:8" ht="26.25">
      <c r="A5" s="73"/>
      <c r="B5" s="74"/>
      <c r="C5" s="74"/>
      <c r="D5" s="75"/>
      <c r="E5" s="76"/>
      <c r="F5" s="111" t="s">
        <v>69</v>
      </c>
      <c r="G5" s="111" t="s">
        <v>70</v>
      </c>
      <c r="H5" s="77" t="s">
        <v>71</v>
      </c>
    </row>
    <row r="6" spans="1:8" ht="17.25" customHeight="1">
      <c r="A6" s="202" t="s">
        <v>46</v>
      </c>
      <c r="B6" s="192"/>
      <c r="C6" s="192"/>
      <c r="D6" s="192"/>
      <c r="E6" s="203"/>
      <c r="F6" s="108">
        <f>F7+F8</f>
        <v>7273177</v>
      </c>
      <c r="G6" s="108">
        <f>G7+G8</f>
        <v>0</v>
      </c>
      <c r="H6" s="108">
        <f>H7+H8</f>
        <v>0</v>
      </c>
    </row>
    <row r="7" spans="1:8" ht="17.25" customHeight="1">
      <c r="A7" s="193" t="s">
        <v>0</v>
      </c>
      <c r="B7" s="194"/>
      <c r="C7" s="194"/>
      <c r="D7" s="194"/>
      <c r="E7" s="195"/>
      <c r="F7" s="78">
        <v>7272785</v>
      </c>
      <c r="G7" s="78"/>
      <c r="H7" s="78"/>
    </row>
    <row r="8" spans="1:8" ht="17.25" customHeight="1">
      <c r="A8" s="199" t="s">
        <v>1</v>
      </c>
      <c r="B8" s="195"/>
      <c r="C8" s="195"/>
      <c r="D8" s="195"/>
      <c r="E8" s="195"/>
      <c r="F8" s="78">
        <v>392</v>
      </c>
      <c r="G8" s="78"/>
      <c r="H8" s="78"/>
    </row>
    <row r="9" spans="1:8" ht="17.25" customHeight="1">
      <c r="A9" s="109" t="s">
        <v>47</v>
      </c>
      <c r="B9" s="187"/>
      <c r="C9" s="187"/>
      <c r="D9" s="187"/>
      <c r="E9" s="187"/>
      <c r="F9" s="107">
        <f>F10+F11</f>
        <v>7317628</v>
      </c>
      <c r="G9" s="107">
        <f>G10+G11</f>
        <v>0</v>
      </c>
      <c r="H9" s="107">
        <f>H10+H11</f>
        <v>0</v>
      </c>
    </row>
    <row r="10" spans="1:8" ht="17.25" customHeight="1">
      <c r="A10" s="200" t="s">
        <v>2</v>
      </c>
      <c r="B10" s="194"/>
      <c r="C10" s="194"/>
      <c r="D10" s="194"/>
      <c r="E10" s="201"/>
      <c r="F10" s="79">
        <v>7225879</v>
      </c>
      <c r="G10" s="79"/>
      <c r="H10" s="79"/>
    </row>
    <row r="11" spans="1:8" ht="17.25" customHeight="1">
      <c r="A11" s="199" t="s">
        <v>3</v>
      </c>
      <c r="B11" s="195"/>
      <c r="C11" s="195"/>
      <c r="D11" s="195"/>
      <c r="E11" s="195"/>
      <c r="F11" s="79">
        <v>91749</v>
      </c>
      <c r="G11" s="79"/>
      <c r="H11" s="79"/>
    </row>
    <row r="12" spans="1:8" ht="18.75" customHeight="1">
      <c r="A12" s="191" t="s">
        <v>4</v>
      </c>
      <c r="B12" s="192"/>
      <c r="C12" s="192"/>
      <c r="D12" s="192"/>
      <c r="E12" s="192"/>
      <c r="F12" s="108">
        <f>+F6-F9</f>
        <v>-44451</v>
      </c>
      <c r="G12" s="108">
        <f>+G6-G9</f>
        <v>0</v>
      </c>
      <c r="H12" s="108">
        <f>+H6-H9</f>
        <v>0</v>
      </c>
    </row>
    <row r="13" spans="1:8" ht="18">
      <c r="A13" s="196"/>
      <c r="B13" s="204"/>
      <c r="C13" s="204"/>
      <c r="D13" s="204"/>
      <c r="E13" s="204"/>
      <c r="F13" s="198"/>
      <c r="G13" s="198"/>
      <c r="H13" s="198"/>
    </row>
    <row r="14" spans="1:8" ht="26.25">
      <c r="A14" s="73"/>
      <c r="B14" s="74"/>
      <c r="C14" s="74"/>
      <c r="D14" s="75"/>
      <c r="E14" s="76"/>
      <c r="F14" s="111" t="s">
        <v>97</v>
      </c>
      <c r="G14" s="111" t="s">
        <v>70</v>
      </c>
      <c r="H14" s="77" t="s">
        <v>71</v>
      </c>
    </row>
    <row r="15" spans="1:8" ht="18.75" customHeight="1">
      <c r="A15" s="205" t="s">
        <v>5</v>
      </c>
      <c r="B15" s="206"/>
      <c r="C15" s="206"/>
      <c r="D15" s="206"/>
      <c r="E15" s="207"/>
      <c r="F15" s="81">
        <v>103219</v>
      </c>
      <c r="G15" s="81"/>
      <c r="H15" s="79"/>
    </row>
    <row r="16" spans="1:8" ht="18">
      <c r="A16" s="208"/>
      <c r="B16" s="204"/>
      <c r="C16" s="204"/>
      <c r="D16" s="204"/>
      <c r="E16" s="204"/>
      <c r="F16" s="198"/>
      <c r="G16" s="198"/>
      <c r="H16" s="198"/>
    </row>
    <row r="17" spans="1:8" ht="26.25">
      <c r="A17" s="73"/>
      <c r="B17" s="74"/>
      <c r="C17" s="74"/>
      <c r="D17" s="75"/>
      <c r="E17" s="76"/>
      <c r="F17" s="111" t="s">
        <v>98</v>
      </c>
      <c r="G17" s="111" t="s">
        <v>70</v>
      </c>
      <c r="H17" s="77" t="s">
        <v>71</v>
      </c>
    </row>
    <row r="18" spans="1:8" ht="15.75">
      <c r="A18" s="193" t="s">
        <v>6</v>
      </c>
      <c r="B18" s="194"/>
      <c r="C18" s="194"/>
      <c r="D18" s="194"/>
      <c r="E18" s="194"/>
      <c r="F18" s="78"/>
      <c r="G18" s="78"/>
      <c r="H18" s="78"/>
    </row>
    <row r="19" spans="1:8" ht="15.75">
      <c r="A19" s="193" t="s">
        <v>7</v>
      </c>
      <c r="B19" s="194"/>
      <c r="C19" s="194"/>
      <c r="D19" s="194"/>
      <c r="E19" s="194"/>
      <c r="F19" s="78"/>
      <c r="G19" s="78"/>
      <c r="H19" s="78"/>
    </row>
    <row r="20" spans="1:8" ht="15.75">
      <c r="A20" s="200" t="s">
        <v>8</v>
      </c>
      <c r="B20" s="194"/>
      <c r="C20" s="194"/>
      <c r="D20" s="194"/>
      <c r="E20" s="194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9.5" customHeight="1">
      <c r="A22" s="200" t="s">
        <v>9</v>
      </c>
      <c r="B22" s="194"/>
      <c r="C22" s="194"/>
      <c r="D22" s="194"/>
      <c r="E22" s="194"/>
      <c r="F22" s="78">
        <f>SUM(F12,F15,F20)</f>
        <v>58768</v>
      </c>
      <c r="G22" s="78">
        <f>SUM(G12,G15,G20)</f>
        <v>0</v>
      </c>
      <c r="H22" s="78">
        <f>SUM(H12,H15,H20)</f>
        <v>0</v>
      </c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6"/>
  <sheetViews>
    <sheetView workbookViewId="0">
      <pane ySplit="3" topLeftCell="A4" activePane="bottomLeft" state="frozen"/>
      <selection pane="bottomLeft" activeCell="I38" sqref="I38"/>
    </sheetView>
  </sheetViews>
  <sheetFormatPr defaultColWidth="11.42578125" defaultRowHeight="12.75"/>
  <cols>
    <col min="1" max="1" width="10.140625" style="88" customWidth="1"/>
    <col min="2" max="2" width="36.5703125" style="89" customWidth="1"/>
    <col min="3" max="3" width="13.140625" style="2" customWidth="1"/>
    <col min="4" max="4" width="11.85546875" style="2" customWidth="1"/>
    <col min="5" max="5" width="11.28515625" style="2" customWidth="1"/>
    <col min="6" max="7" width="9.85546875" style="2" customWidth="1"/>
    <col min="8" max="8" width="7.7109375" style="2" customWidth="1"/>
    <col min="9" max="9" width="8.28515625" style="2" customWidth="1"/>
    <col min="10" max="10" width="8.42578125" style="2" customWidth="1"/>
    <col min="11" max="11" width="9.42578125" style="2" customWidth="1"/>
    <col min="12" max="13" width="12.85546875" style="2" customWidth="1"/>
    <col min="14" max="16384" width="11.42578125" style="10"/>
  </cols>
  <sheetData>
    <row r="1" spans="1:13" ht="24" customHeight="1">
      <c r="A1" s="218" t="s">
        <v>25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</row>
    <row r="2" spans="1:13" s="12" customFormat="1" ht="56.25">
      <c r="A2" s="90" t="s">
        <v>26</v>
      </c>
      <c r="B2" s="90" t="s">
        <v>27</v>
      </c>
      <c r="C2" s="11" t="s">
        <v>94</v>
      </c>
      <c r="D2" s="90" t="s">
        <v>50</v>
      </c>
      <c r="E2" s="90" t="s">
        <v>81</v>
      </c>
      <c r="F2" s="90" t="s">
        <v>14</v>
      </c>
      <c r="G2" s="90" t="s">
        <v>15</v>
      </c>
      <c r="H2" s="90" t="s">
        <v>82</v>
      </c>
      <c r="I2" s="90" t="s">
        <v>28</v>
      </c>
      <c r="J2" s="90" t="s">
        <v>83</v>
      </c>
      <c r="K2" s="90" t="s">
        <v>84</v>
      </c>
      <c r="L2" s="11" t="s">
        <v>85</v>
      </c>
      <c r="M2" s="11"/>
    </row>
    <row r="3" spans="1:13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12" customFormat="1">
      <c r="A4" s="150"/>
      <c r="B4" s="156" t="s">
        <v>88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>
      <c r="A5" s="150"/>
      <c r="B5" s="151" t="s">
        <v>89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s="12" customFormat="1">
      <c r="A6" s="226" t="s">
        <v>59</v>
      </c>
      <c r="B6" s="226"/>
      <c r="C6" s="158">
        <f>SUM(D6:K6)</f>
        <v>5738690</v>
      </c>
      <c r="D6" s="158">
        <f t="shared" ref="D6:M6" si="0">D8</f>
        <v>0</v>
      </c>
      <c r="E6" s="158">
        <f t="shared" si="0"/>
        <v>5738690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>
        <f t="shared" si="0"/>
        <v>0</v>
      </c>
      <c r="M6" s="158">
        <f t="shared" si="0"/>
        <v>0</v>
      </c>
    </row>
    <row r="7" spans="1:13" s="12" customFormat="1" ht="12.75" customHeight="1">
      <c r="A7" s="141" t="s">
        <v>55</v>
      </c>
      <c r="B7" s="159" t="s">
        <v>56</v>
      </c>
      <c r="C7" s="160">
        <f t="shared" ref="C7:C24" si="1">SUM(D7:K7)</f>
        <v>5738690</v>
      </c>
      <c r="D7" s="160">
        <f t="shared" ref="D7:M7" si="2">D8</f>
        <v>0</v>
      </c>
      <c r="E7" s="160">
        <f t="shared" si="2"/>
        <v>5738690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>
        <f t="shared" si="2"/>
        <v>0</v>
      </c>
      <c r="M7" s="160">
        <f t="shared" si="2"/>
        <v>0</v>
      </c>
    </row>
    <row r="8" spans="1:13" s="12" customFormat="1">
      <c r="A8" s="144">
        <v>3</v>
      </c>
      <c r="B8" s="161" t="s">
        <v>29</v>
      </c>
      <c r="C8" s="162">
        <f t="shared" si="1"/>
        <v>5738690</v>
      </c>
      <c r="D8" s="162">
        <f t="shared" ref="D8:M8" si="3">D9+D19</f>
        <v>0</v>
      </c>
      <c r="E8" s="162">
        <f t="shared" si="3"/>
        <v>5738690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>
        <f t="shared" si="3"/>
        <v>0</v>
      </c>
      <c r="M8" s="162">
        <f t="shared" si="3"/>
        <v>0</v>
      </c>
    </row>
    <row r="9" spans="1:13" s="12" customFormat="1">
      <c r="A9" s="147">
        <v>31</v>
      </c>
      <c r="B9" s="148" t="s">
        <v>30</v>
      </c>
      <c r="C9" s="149">
        <f t="shared" si="1"/>
        <v>5475563</v>
      </c>
      <c r="D9" s="149">
        <f>D10+D14+D16</f>
        <v>0</v>
      </c>
      <c r="E9" s="149">
        <f>E10+E14+E16</f>
        <v>5475563</v>
      </c>
      <c r="F9" s="149">
        <f t="shared" ref="F9:M9" si="4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>
        <f t="shared" si="4"/>
        <v>0</v>
      </c>
      <c r="M9" s="149">
        <f t="shared" si="4"/>
        <v>0</v>
      </c>
    </row>
    <row r="10" spans="1:13">
      <c r="A10" s="150">
        <v>311</v>
      </c>
      <c r="B10" s="151" t="s">
        <v>31</v>
      </c>
      <c r="C10" s="163">
        <v>4477466</v>
      </c>
      <c r="D10" s="163">
        <f t="shared" ref="D10:M10" si="5">D11+D12+D13</f>
        <v>0</v>
      </c>
      <c r="E10" s="163">
        <v>4477466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>
        <f t="shared" si="5"/>
        <v>0</v>
      </c>
      <c r="M10" s="163">
        <f t="shared" si="5"/>
        <v>0</v>
      </c>
    </row>
    <row r="11" spans="1:13" ht="12.75" hidden="1" customHeight="1">
      <c r="A11" s="153"/>
      <c r="B11" s="154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12.75" hidden="1" customHeight="1">
      <c r="A12" s="153"/>
      <c r="B12" s="15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3" ht="12.75" hidden="1" customHeight="1">
      <c r="A13" s="153"/>
      <c r="B13" s="154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12.75" customHeight="1">
      <c r="A14" s="150">
        <v>312</v>
      </c>
      <c r="B14" s="151" t="s">
        <v>32</v>
      </c>
      <c r="C14" s="163">
        <v>227022</v>
      </c>
      <c r="D14" s="163"/>
      <c r="E14" s="163">
        <v>227022</v>
      </c>
      <c r="F14" s="163">
        <f t="shared" ref="F14:M14" si="6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>
        <f t="shared" si="6"/>
        <v>0</v>
      </c>
      <c r="M14" s="163">
        <f t="shared" si="6"/>
        <v>0</v>
      </c>
    </row>
    <row r="15" spans="1:13" ht="12.75" hidden="1" customHeight="1">
      <c r="A15" s="153"/>
      <c r="B15" s="154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3" ht="14.25" customHeight="1">
      <c r="A16" s="150">
        <v>313</v>
      </c>
      <c r="B16" s="151" t="s">
        <v>33</v>
      </c>
      <c r="C16" s="163">
        <v>771075</v>
      </c>
      <c r="D16" s="163"/>
      <c r="E16" s="163">
        <v>771075</v>
      </c>
      <c r="F16" s="163">
        <f t="shared" ref="F16:M16" si="7">F17+F18</f>
        <v>0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/>
      <c r="L16" s="163">
        <f t="shared" si="7"/>
        <v>0</v>
      </c>
      <c r="M16" s="163">
        <f t="shared" si="7"/>
        <v>0</v>
      </c>
    </row>
    <row r="17" spans="1:13" ht="12.75" hidden="1" customHeight="1">
      <c r="A17" s="153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  <row r="18" spans="1:13" ht="26.25" hidden="1" customHeight="1">
      <c r="A18" s="153"/>
      <c r="B18" s="15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1:13">
      <c r="A19" s="147">
        <v>32</v>
      </c>
      <c r="B19" s="148" t="s">
        <v>34</v>
      </c>
      <c r="C19" s="149">
        <f t="shared" si="1"/>
        <v>263127</v>
      </c>
      <c r="D19" s="149">
        <f t="shared" ref="D19:M19" si="8">D20+D22</f>
        <v>0</v>
      </c>
      <c r="E19" s="149">
        <f t="shared" si="8"/>
        <v>263127</v>
      </c>
      <c r="F19" s="149">
        <f t="shared" si="8"/>
        <v>0</v>
      </c>
      <c r="G19" s="149">
        <f t="shared" si="8"/>
        <v>0</v>
      </c>
      <c r="H19" s="149">
        <f t="shared" si="8"/>
        <v>0</v>
      </c>
      <c r="I19" s="149">
        <f t="shared" si="8"/>
        <v>0</v>
      </c>
      <c r="J19" s="149">
        <f t="shared" si="8"/>
        <v>0</v>
      </c>
      <c r="K19" s="149"/>
      <c r="L19" s="149">
        <f t="shared" si="8"/>
        <v>0</v>
      </c>
      <c r="M19" s="149">
        <f t="shared" si="8"/>
        <v>0</v>
      </c>
    </row>
    <row r="20" spans="1:13" ht="15" customHeight="1">
      <c r="A20" s="150">
        <v>321</v>
      </c>
      <c r="B20" s="151" t="s">
        <v>35</v>
      </c>
      <c r="C20" s="163">
        <v>232188</v>
      </c>
      <c r="D20" s="163">
        <f t="shared" ref="D20:M20" si="9">D21</f>
        <v>0</v>
      </c>
      <c r="E20" s="163">
        <v>232188</v>
      </c>
      <c r="F20" s="163">
        <f t="shared" si="9"/>
        <v>0</v>
      </c>
      <c r="G20" s="163">
        <f t="shared" si="9"/>
        <v>0</v>
      </c>
      <c r="H20" s="163">
        <f t="shared" si="9"/>
        <v>0</v>
      </c>
      <c r="I20" s="163">
        <f t="shared" si="9"/>
        <v>0</v>
      </c>
      <c r="J20" s="163">
        <f t="shared" si="9"/>
        <v>0</v>
      </c>
      <c r="K20" s="163"/>
      <c r="L20" s="163">
        <f t="shared" si="9"/>
        <v>0</v>
      </c>
      <c r="M20" s="163">
        <f t="shared" si="9"/>
        <v>0</v>
      </c>
    </row>
    <row r="21" spans="1:13" ht="12.75" hidden="1" customHeight="1">
      <c r="A21" s="153"/>
      <c r="B21" s="154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15" customHeight="1">
      <c r="A22" s="150">
        <v>329</v>
      </c>
      <c r="B22" s="151" t="s">
        <v>38</v>
      </c>
      <c r="C22" s="152">
        <v>30939</v>
      </c>
      <c r="D22" s="152">
        <v>0</v>
      </c>
      <c r="E22" s="163">
        <v>30939</v>
      </c>
      <c r="F22" s="163">
        <f t="shared" ref="F22:M22" si="10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>
        <f t="shared" si="10"/>
        <v>0</v>
      </c>
      <c r="M22" s="163">
        <f t="shared" si="10"/>
        <v>0</v>
      </c>
    </row>
    <row r="23" spans="1:13" ht="12.75" hidden="1" customHeight="1">
      <c r="A23" s="153"/>
      <c r="B23" s="15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26.25" customHeight="1">
      <c r="A25" s="227" t="s">
        <v>66</v>
      </c>
      <c r="B25" s="227"/>
      <c r="C25" s="164">
        <f>SUM(D25:K25)</f>
        <v>780274</v>
      </c>
      <c r="D25" s="164">
        <f>D26+D58</f>
        <v>553383</v>
      </c>
      <c r="E25" s="164">
        <f t="shared" ref="E25:M25" si="11">E27</f>
        <v>0</v>
      </c>
      <c r="F25" s="164">
        <f t="shared" si="11"/>
        <v>57738</v>
      </c>
      <c r="G25" s="164">
        <f t="shared" si="11"/>
        <v>92205</v>
      </c>
      <c r="H25" s="164">
        <f t="shared" si="11"/>
        <v>73259</v>
      </c>
      <c r="I25" s="164">
        <f t="shared" si="11"/>
        <v>3689</v>
      </c>
      <c r="J25" s="164">
        <f t="shared" si="11"/>
        <v>0</v>
      </c>
      <c r="K25" s="164"/>
      <c r="L25" s="164">
        <f t="shared" si="11"/>
        <v>0</v>
      </c>
      <c r="M25" s="164">
        <f t="shared" si="11"/>
        <v>0</v>
      </c>
    </row>
    <row r="26" spans="1:13">
      <c r="A26" s="231" t="s">
        <v>76</v>
      </c>
      <c r="B26" s="231"/>
      <c r="C26" s="143">
        <f t="shared" ref="C26:C55" si="12">SUM(D26:K26)</f>
        <v>713125</v>
      </c>
      <c r="D26" s="143">
        <f t="shared" ref="D26:M26" si="13">D27</f>
        <v>486234</v>
      </c>
      <c r="E26" s="143">
        <f t="shared" si="13"/>
        <v>0</v>
      </c>
      <c r="F26" s="143">
        <f t="shared" si="13"/>
        <v>57738</v>
      </c>
      <c r="G26" s="143">
        <f t="shared" si="13"/>
        <v>92205</v>
      </c>
      <c r="H26" s="143">
        <f t="shared" si="13"/>
        <v>73259</v>
      </c>
      <c r="I26" s="143">
        <f t="shared" si="13"/>
        <v>3689</v>
      </c>
      <c r="J26" s="143">
        <f t="shared" si="13"/>
        <v>0</v>
      </c>
      <c r="K26" s="143"/>
      <c r="L26" s="143">
        <f t="shared" si="13"/>
        <v>0</v>
      </c>
      <c r="M26" s="143">
        <f t="shared" si="13"/>
        <v>0</v>
      </c>
    </row>
    <row r="27" spans="1:13">
      <c r="A27" s="144">
        <v>3</v>
      </c>
      <c r="B27" s="145" t="s">
        <v>29</v>
      </c>
      <c r="C27" s="146">
        <f t="shared" si="12"/>
        <v>713125</v>
      </c>
      <c r="D27" s="146">
        <f t="shared" ref="D27:J27" si="14">D28+D55</f>
        <v>486234</v>
      </c>
      <c r="E27" s="146">
        <f t="shared" si="14"/>
        <v>0</v>
      </c>
      <c r="F27" s="146">
        <f t="shared" si="14"/>
        <v>57738</v>
      </c>
      <c r="G27" s="146">
        <f t="shared" si="14"/>
        <v>92205</v>
      </c>
      <c r="H27" s="146">
        <f t="shared" si="14"/>
        <v>73259</v>
      </c>
      <c r="I27" s="146">
        <f t="shared" si="14"/>
        <v>3689</v>
      </c>
      <c r="J27" s="146">
        <f t="shared" si="14"/>
        <v>0</v>
      </c>
      <c r="K27" s="146"/>
      <c r="L27" s="146">
        <f>L28+L55</f>
        <v>0</v>
      </c>
      <c r="M27" s="146">
        <f>M28+M55</f>
        <v>0</v>
      </c>
    </row>
    <row r="28" spans="1:13" s="12" customFormat="1">
      <c r="A28" s="147">
        <v>32</v>
      </c>
      <c r="B28" s="148" t="s">
        <v>34</v>
      </c>
      <c r="C28" s="149">
        <f t="shared" si="12"/>
        <v>709078</v>
      </c>
      <c r="D28" s="149">
        <f>D29+D33+D38+D47+D49</f>
        <v>482234</v>
      </c>
      <c r="E28" s="149">
        <f t="shared" ref="E28:J28" si="15">E29+E33+E38+E47+E49</f>
        <v>0</v>
      </c>
      <c r="F28" s="149">
        <f t="shared" si="15"/>
        <v>57738</v>
      </c>
      <c r="G28" s="149">
        <f t="shared" si="15"/>
        <v>92158</v>
      </c>
      <c r="H28" s="149">
        <f t="shared" si="15"/>
        <v>73259</v>
      </c>
      <c r="I28" s="149">
        <f t="shared" si="15"/>
        <v>3689</v>
      </c>
      <c r="J28" s="149">
        <f t="shared" si="15"/>
        <v>0</v>
      </c>
      <c r="K28" s="149"/>
      <c r="L28" s="149">
        <f>L29+L33+L38+L47+L49</f>
        <v>0</v>
      </c>
      <c r="M28" s="149">
        <f>M29+M33+M38+M47+M49</f>
        <v>0</v>
      </c>
    </row>
    <row r="29" spans="1:13" ht="15.75" customHeight="1">
      <c r="A29" s="150">
        <v>321</v>
      </c>
      <c r="B29" s="151" t="s">
        <v>35</v>
      </c>
      <c r="C29" s="163">
        <v>68700</v>
      </c>
      <c r="D29" s="163">
        <v>28000</v>
      </c>
      <c r="E29" s="163">
        <f t="shared" ref="E29:M29" si="16">E30+E31+E32</f>
        <v>0</v>
      </c>
      <c r="F29" s="163">
        <v>29600</v>
      </c>
      <c r="G29" s="163">
        <v>11100</v>
      </c>
      <c r="H29" s="163">
        <f t="shared" si="16"/>
        <v>0</v>
      </c>
      <c r="I29" s="163">
        <f t="shared" si="16"/>
        <v>0</v>
      </c>
      <c r="J29" s="163">
        <f t="shared" si="16"/>
        <v>0</v>
      </c>
      <c r="K29" s="163"/>
      <c r="L29" s="163">
        <f t="shared" si="16"/>
        <v>0</v>
      </c>
      <c r="M29" s="163">
        <f t="shared" si="16"/>
        <v>0</v>
      </c>
    </row>
    <row r="30" spans="1:13" ht="12.75" hidden="1" customHeight="1">
      <c r="A30" s="153"/>
      <c r="B30" s="154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13" ht="12.75" hidden="1" customHeight="1">
      <c r="A31" s="153"/>
      <c r="B31" s="154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ht="12.75" hidden="1" customHeight="1">
      <c r="A32" s="153"/>
      <c r="B32" s="15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 ht="15.75" customHeight="1">
      <c r="A33" s="150">
        <v>322</v>
      </c>
      <c r="B33" s="151" t="s">
        <v>36</v>
      </c>
      <c r="C33" s="163">
        <f t="shared" si="12"/>
        <v>397173</v>
      </c>
      <c r="D33" s="163">
        <v>325534</v>
      </c>
      <c r="E33" s="163">
        <f t="shared" ref="E33:M33" si="17">SUM(E34:E37)</f>
        <v>0</v>
      </c>
      <c r="F33" s="163">
        <v>28138</v>
      </c>
      <c r="G33" s="163">
        <v>34992</v>
      </c>
      <c r="H33" s="163">
        <v>4820</v>
      </c>
      <c r="I33" s="163">
        <v>3689</v>
      </c>
      <c r="J33" s="163">
        <f t="shared" si="17"/>
        <v>0</v>
      </c>
      <c r="K33" s="163">
        <f t="shared" si="17"/>
        <v>0</v>
      </c>
      <c r="L33" s="163">
        <f t="shared" si="17"/>
        <v>0</v>
      </c>
      <c r="M33" s="163">
        <f t="shared" si="17"/>
        <v>0</v>
      </c>
    </row>
    <row r="34" spans="1:13" ht="12.75" hidden="1" customHeight="1">
      <c r="A34" s="153"/>
      <c r="B34" s="15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3" ht="12.75" hidden="1" customHeight="1">
      <c r="A35" s="153"/>
      <c r="B35" s="154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spans="1:13" ht="12.75" hidden="1" customHeight="1">
      <c r="A36" s="153"/>
      <c r="B36" s="154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1:13" ht="12.75" hidden="1" customHeight="1">
      <c r="A37" s="153"/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 ht="15.75" customHeight="1">
      <c r="A38" s="150">
        <v>323</v>
      </c>
      <c r="B38" s="151" t="s">
        <v>37</v>
      </c>
      <c r="C38" s="163">
        <v>222856</v>
      </c>
      <c r="D38" s="163">
        <v>107700</v>
      </c>
      <c r="E38" s="163">
        <f t="shared" ref="E38:M38" si="18">SUM(E39:E46)</f>
        <v>0</v>
      </c>
      <c r="F38" s="163">
        <f t="shared" si="18"/>
        <v>0</v>
      </c>
      <c r="G38" s="163">
        <v>39523</v>
      </c>
      <c r="H38" s="163">
        <v>63981</v>
      </c>
      <c r="I38" s="163">
        <f t="shared" si="18"/>
        <v>0</v>
      </c>
      <c r="J38" s="163">
        <f t="shared" si="18"/>
        <v>0</v>
      </c>
      <c r="K38" s="163"/>
      <c r="L38" s="163">
        <f t="shared" si="18"/>
        <v>0</v>
      </c>
      <c r="M38" s="163">
        <f t="shared" si="18"/>
        <v>0</v>
      </c>
    </row>
    <row r="39" spans="1:13" ht="12.75" hidden="1" customHeight="1">
      <c r="A39" s="153"/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0" spans="1:13" ht="12.75" hidden="1" customHeight="1">
      <c r="A40" s="153"/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</row>
    <row r="41" spans="1:13" ht="12.75" hidden="1" customHeight="1">
      <c r="A41" s="153"/>
      <c r="B41" s="154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3" ht="12.75" hidden="1" customHeight="1">
      <c r="A42" s="153"/>
      <c r="B42" s="154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ht="12.75" hidden="1" customHeight="1">
      <c r="A43" s="153"/>
      <c r="B43" s="154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ht="12.75" hidden="1" customHeight="1">
      <c r="A44" s="153"/>
      <c r="B44" s="154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  <row r="45" spans="1:13" ht="11.25" hidden="1" customHeight="1">
      <c r="A45" s="153"/>
      <c r="B45" s="154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2.75" hidden="1" customHeight="1">
      <c r="A46" s="153"/>
      <c r="B46" s="154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</row>
    <row r="47" spans="1:13" ht="25.5">
      <c r="A47" s="150">
        <v>324</v>
      </c>
      <c r="B47" s="151" t="s">
        <v>49</v>
      </c>
      <c r="C47" s="163">
        <f t="shared" si="12"/>
        <v>0</v>
      </c>
      <c r="D47" s="163">
        <f t="shared" ref="D47:M47" si="19">D48</f>
        <v>0</v>
      </c>
      <c r="E47" s="163">
        <f t="shared" si="19"/>
        <v>0</v>
      </c>
      <c r="F47" s="163">
        <f t="shared" si="19"/>
        <v>0</v>
      </c>
      <c r="G47" s="163">
        <f t="shared" si="19"/>
        <v>0</v>
      </c>
      <c r="H47" s="163">
        <f t="shared" si="19"/>
        <v>0</v>
      </c>
      <c r="I47" s="163">
        <f t="shared" si="19"/>
        <v>0</v>
      </c>
      <c r="J47" s="163">
        <f t="shared" si="19"/>
        <v>0</v>
      </c>
      <c r="K47" s="163">
        <v>0</v>
      </c>
      <c r="L47" s="163">
        <f t="shared" si="19"/>
        <v>0</v>
      </c>
      <c r="M47" s="163">
        <f t="shared" si="19"/>
        <v>0</v>
      </c>
    </row>
    <row r="48" spans="1:13" ht="25.5" hidden="1" customHeight="1">
      <c r="A48" s="153"/>
      <c r="B48" s="15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1:13" ht="26.25" customHeight="1">
      <c r="A49" s="150">
        <v>329</v>
      </c>
      <c r="B49" s="151" t="s">
        <v>38</v>
      </c>
      <c r="C49" s="163">
        <v>32001</v>
      </c>
      <c r="D49" s="163">
        <v>21000</v>
      </c>
      <c r="E49" s="163">
        <f t="shared" ref="E49:M49" si="20">SUM(E50:E54)</f>
        <v>0</v>
      </c>
      <c r="F49" s="163"/>
      <c r="G49" s="163">
        <v>6543</v>
      </c>
      <c r="H49" s="163">
        <v>4458</v>
      </c>
      <c r="I49" s="163">
        <f t="shared" si="20"/>
        <v>0</v>
      </c>
      <c r="J49" s="163">
        <f t="shared" si="20"/>
        <v>0</v>
      </c>
      <c r="K49" s="163">
        <v>0</v>
      </c>
      <c r="L49" s="163">
        <f t="shared" si="20"/>
        <v>0</v>
      </c>
      <c r="M49" s="163">
        <f t="shared" si="20"/>
        <v>0</v>
      </c>
    </row>
    <row r="50" spans="1:13" ht="0.75" hidden="1" customHeight="1">
      <c r="A50" s="153"/>
      <c r="B50" s="154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</row>
    <row r="51" spans="1:13" ht="12.75" hidden="1" customHeight="1">
      <c r="A51" s="153"/>
      <c r="B51" s="154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</row>
    <row r="52" spans="1:13" ht="12.75" hidden="1" customHeight="1">
      <c r="A52" s="153"/>
      <c r="B52" s="154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13" ht="12.75" hidden="1" customHeight="1">
      <c r="A53" s="153"/>
      <c r="B53" s="154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3" ht="12.75" hidden="1" customHeight="1">
      <c r="A54" s="153"/>
      <c r="B54" s="154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</row>
    <row r="55" spans="1:13" s="12" customFormat="1">
      <c r="A55" s="147">
        <v>34</v>
      </c>
      <c r="B55" s="148" t="s">
        <v>39</v>
      </c>
      <c r="C55" s="149">
        <f t="shared" si="12"/>
        <v>4047</v>
      </c>
      <c r="D55" s="149">
        <f t="shared" ref="D55:M55" si="21">D56</f>
        <v>4000</v>
      </c>
      <c r="E55" s="149">
        <f t="shared" si="21"/>
        <v>0</v>
      </c>
      <c r="F55" s="149">
        <f t="shared" si="21"/>
        <v>0</v>
      </c>
      <c r="G55" s="149">
        <f t="shared" si="21"/>
        <v>47</v>
      </c>
      <c r="H55" s="149">
        <f t="shared" si="21"/>
        <v>0</v>
      </c>
      <c r="I55" s="149">
        <f t="shared" si="21"/>
        <v>0</v>
      </c>
      <c r="J55" s="149">
        <f t="shared" si="21"/>
        <v>0</v>
      </c>
      <c r="K55" s="149">
        <v>0</v>
      </c>
      <c r="L55" s="149">
        <f t="shared" si="21"/>
        <v>0</v>
      </c>
      <c r="M55" s="149">
        <f t="shared" si="21"/>
        <v>0</v>
      </c>
    </row>
    <row r="56" spans="1:13" ht="12.75" customHeight="1">
      <c r="A56" s="150">
        <v>343</v>
      </c>
      <c r="B56" s="151" t="s">
        <v>40</v>
      </c>
      <c r="C56" s="163">
        <v>4047</v>
      </c>
      <c r="D56" s="163">
        <v>4000</v>
      </c>
      <c r="E56" s="163">
        <f t="shared" ref="E56:M56" si="22">E57</f>
        <v>0</v>
      </c>
      <c r="F56" s="163"/>
      <c r="G56" s="163">
        <v>47</v>
      </c>
      <c r="H56" s="163">
        <f t="shared" si="22"/>
        <v>0</v>
      </c>
      <c r="I56" s="163">
        <f t="shared" si="22"/>
        <v>0</v>
      </c>
      <c r="J56" s="163">
        <f t="shared" si="22"/>
        <v>0</v>
      </c>
      <c r="K56" s="163">
        <v>0</v>
      </c>
      <c r="L56" s="163">
        <f t="shared" si="22"/>
        <v>0</v>
      </c>
      <c r="M56" s="163">
        <f t="shared" si="22"/>
        <v>0</v>
      </c>
    </row>
    <row r="57" spans="1:13" ht="12.75" customHeight="1">
      <c r="A57" s="153"/>
      <c r="B57" s="154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</row>
    <row r="58" spans="1:13" s="12" customFormat="1">
      <c r="A58" s="141" t="s">
        <v>77</v>
      </c>
      <c r="B58" s="142"/>
      <c r="C58" s="143">
        <f>SUM(D58:K58)</f>
        <v>67149</v>
      </c>
      <c r="D58" s="143">
        <f>D59</f>
        <v>67149</v>
      </c>
      <c r="E58" s="143">
        <f t="shared" ref="E58:M59" si="23">E59</f>
        <v>0</v>
      </c>
      <c r="F58" s="143">
        <f t="shared" si="23"/>
        <v>0</v>
      </c>
      <c r="G58" s="143">
        <f t="shared" si="23"/>
        <v>0</v>
      </c>
      <c r="H58" s="143">
        <f t="shared" si="23"/>
        <v>0</v>
      </c>
      <c r="I58" s="143">
        <f t="shared" si="23"/>
        <v>0</v>
      </c>
      <c r="J58" s="143">
        <f t="shared" si="23"/>
        <v>0</v>
      </c>
      <c r="K58" s="143">
        <f t="shared" si="23"/>
        <v>0</v>
      </c>
      <c r="L58" s="143">
        <f t="shared" si="23"/>
        <v>0</v>
      </c>
      <c r="M58" s="143">
        <f t="shared" si="23"/>
        <v>0</v>
      </c>
    </row>
    <row r="59" spans="1:13" s="12" customFormat="1">
      <c r="A59" s="144">
        <v>3</v>
      </c>
      <c r="B59" s="145" t="s">
        <v>29</v>
      </c>
      <c r="C59" s="146">
        <f>C60</f>
        <v>67149</v>
      </c>
      <c r="D59" s="146">
        <f>D60</f>
        <v>67149</v>
      </c>
      <c r="E59" s="146">
        <f t="shared" si="23"/>
        <v>0</v>
      </c>
      <c r="F59" s="146">
        <f t="shared" si="23"/>
        <v>0</v>
      </c>
      <c r="G59" s="146">
        <f t="shared" si="23"/>
        <v>0</v>
      </c>
      <c r="H59" s="146">
        <f t="shared" si="23"/>
        <v>0</v>
      </c>
      <c r="I59" s="146">
        <f t="shared" si="23"/>
        <v>0</v>
      </c>
      <c r="J59" s="146">
        <f t="shared" si="23"/>
        <v>0</v>
      </c>
      <c r="K59" s="146">
        <f t="shared" si="23"/>
        <v>0</v>
      </c>
      <c r="L59" s="146">
        <f t="shared" si="23"/>
        <v>0</v>
      </c>
      <c r="M59" s="146">
        <f t="shared" si="23"/>
        <v>0</v>
      </c>
    </row>
    <row r="60" spans="1:13" s="12" customFormat="1">
      <c r="A60" s="147">
        <v>32</v>
      </c>
      <c r="B60" s="148" t="s">
        <v>34</v>
      </c>
      <c r="C60" s="149">
        <f>C61+C63</f>
        <v>67149</v>
      </c>
      <c r="D60" s="149">
        <f>D61+D63</f>
        <v>67149</v>
      </c>
      <c r="E60" s="149">
        <f t="shared" ref="E60:M60" si="24">E61+E63</f>
        <v>0</v>
      </c>
      <c r="F60" s="149">
        <f t="shared" si="24"/>
        <v>0</v>
      </c>
      <c r="G60" s="149">
        <f t="shared" si="24"/>
        <v>0</v>
      </c>
      <c r="H60" s="149">
        <f t="shared" si="24"/>
        <v>0</v>
      </c>
      <c r="I60" s="149">
        <f t="shared" si="24"/>
        <v>0</v>
      </c>
      <c r="J60" s="149">
        <f t="shared" si="24"/>
        <v>0</v>
      </c>
      <c r="K60" s="149">
        <f t="shared" si="24"/>
        <v>0</v>
      </c>
      <c r="L60" s="149">
        <f t="shared" si="24"/>
        <v>0</v>
      </c>
      <c r="M60" s="149">
        <f t="shared" si="24"/>
        <v>0</v>
      </c>
    </row>
    <row r="61" spans="1:13" s="12" customFormat="1" ht="14.25" customHeight="1">
      <c r="A61" s="150">
        <v>322</v>
      </c>
      <c r="B61" s="151" t="s">
        <v>36</v>
      </c>
      <c r="C61" s="163">
        <v>15000</v>
      </c>
      <c r="D61" s="163">
        <v>15000</v>
      </c>
      <c r="E61" s="163">
        <f t="shared" ref="E61:M61" si="25">E62</f>
        <v>0</v>
      </c>
      <c r="F61" s="163">
        <f t="shared" si="25"/>
        <v>0</v>
      </c>
      <c r="G61" s="163">
        <f t="shared" si="25"/>
        <v>0</v>
      </c>
      <c r="H61" s="163">
        <f t="shared" si="25"/>
        <v>0</v>
      </c>
      <c r="I61" s="163">
        <f t="shared" si="25"/>
        <v>0</v>
      </c>
      <c r="J61" s="163">
        <f t="shared" si="25"/>
        <v>0</v>
      </c>
      <c r="K61" s="163">
        <f t="shared" si="25"/>
        <v>0</v>
      </c>
      <c r="L61" s="163">
        <f t="shared" si="25"/>
        <v>0</v>
      </c>
      <c r="M61" s="163">
        <f t="shared" si="25"/>
        <v>0</v>
      </c>
    </row>
    <row r="62" spans="1:13" ht="12.75" hidden="1" customHeight="1">
      <c r="A62" s="153"/>
      <c r="B62" s="154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</row>
    <row r="63" spans="1:13" s="12" customFormat="1" ht="15" customHeight="1">
      <c r="A63" s="150">
        <v>323</v>
      </c>
      <c r="B63" s="151" t="s">
        <v>37</v>
      </c>
      <c r="C63" s="163">
        <v>52149</v>
      </c>
      <c r="D63" s="163">
        <v>52149</v>
      </c>
      <c r="E63" s="163">
        <f t="shared" ref="E63:M63" si="26">E64+E65</f>
        <v>0</v>
      </c>
      <c r="F63" s="163">
        <f t="shared" si="26"/>
        <v>0</v>
      </c>
      <c r="G63" s="163">
        <f t="shared" si="26"/>
        <v>0</v>
      </c>
      <c r="H63" s="163">
        <f t="shared" si="26"/>
        <v>0</v>
      </c>
      <c r="I63" s="163">
        <f t="shared" si="26"/>
        <v>0</v>
      </c>
      <c r="J63" s="163">
        <f t="shared" si="26"/>
        <v>0</v>
      </c>
      <c r="K63" s="163">
        <f t="shared" si="26"/>
        <v>0</v>
      </c>
      <c r="L63" s="163">
        <f t="shared" si="26"/>
        <v>0</v>
      </c>
      <c r="M63" s="163">
        <f t="shared" si="26"/>
        <v>0</v>
      </c>
    </row>
    <row r="64" spans="1:13" ht="12.75" customHeight="1">
      <c r="A64" s="153"/>
      <c r="B64" s="154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</row>
    <row r="65" spans="1:13" ht="12.75" customHeight="1">
      <c r="A65" s="153"/>
      <c r="B65" s="154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</row>
    <row r="66" spans="1:13" ht="26.25" customHeight="1">
      <c r="A66" s="227" t="s">
        <v>63</v>
      </c>
      <c r="B66" s="227"/>
      <c r="C66" s="158">
        <f>SUM(D66:K66)</f>
        <v>0</v>
      </c>
      <c r="D66" s="158">
        <f t="shared" ref="D66:M66" si="27">D67</f>
        <v>0</v>
      </c>
      <c r="E66" s="158">
        <f t="shared" si="27"/>
        <v>0</v>
      </c>
      <c r="F66" s="158">
        <f t="shared" si="27"/>
        <v>0</v>
      </c>
      <c r="G66" s="158">
        <f t="shared" si="27"/>
        <v>0</v>
      </c>
      <c r="H66" s="158">
        <f t="shared" si="27"/>
        <v>0</v>
      </c>
      <c r="I66" s="158">
        <f t="shared" si="27"/>
        <v>0</v>
      </c>
      <c r="J66" s="158">
        <f t="shared" si="27"/>
        <v>0</v>
      </c>
      <c r="K66" s="158">
        <v>0</v>
      </c>
      <c r="L66" s="158">
        <f t="shared" si="27"/>
        <v>0</v>
      </c>
      <c r="M66" s="158">
        <f t="shared" si="27"/>
        <v>0</v>
      </c>
    </row>
    <row r="67" spans="1:13" ht="26.25" customHeight="1">
      <c r="A67" s="228"/>
      <c r="B67" s="228"/>
      <c r="C67" s="160">
        <f t="shared" ref="C67:C72" si="28">SUM(D67:K67)</f>
        <v>0</v>
      </c>
      <c r="D67" s="160">
        <f>'PLAN RASHODA I IZDATAKA'!D68</f>
        <v>0</v>
      </c>
      <c r="E67" s="160">
        <f>'PLAN RASHODA I IZDATAKA'!E68</f>
        <v>0</v>
      </c>
      <c r="F67" s="160">
        <f>'PLAN RASHODA I IZDATAKA'!F68</f>
        <v>0</v>
      </c>
      <c r="G67" s="160">
        <f>'PLAN RASHODA I IZDATAKA'!G68</f>
        <v>0</v>
      </c>
      <c r="H67" s="160">
        <f>'PLAN RASHODA I IZDATAKA'!H68</f>
        <v>0</v>
      </c>
      <c r="I67" s="160">
        <f>'PLAN RASHODA I IZDATAKA'!I68</f>
        <v>0</v>
      </c>
      <c r="J67" s="160">
        <f>'PLAN RASHODA I IZDATAKA'!J68</f>
        <v>0</v>
      </c>
      <c r="K67" s="160">
        <v>0</v>
      </c>
      <c r="L67" s="160">
        <f>'PLAN RASHODA I IZDATAKA'!L68</f>
        <v>0</v>
      </c>
      <c r="M67" s="160">
        <f>'PLAN RASHODA I IZDATAKA'!M68</f>
        <v>0</v>
      </c>
    </row>
    <row r="68" spans="1:13" ht="25.5">
      <c r="A68" s="144">
        <v>4</v>
      </c>
      <c r="B68" s="161" t="s">
        <v>42</v>
      </c>
      <c r="C68" s="162">
        <f t="shared" si="28"/>
        <v>0</v>
      </c>
      <c r="D68" s="162">
        <f t="shared" ref="D68:M68" si="29">D69</f>
        <v>0</v>
      </c>
      <c r="E68" s="162">
        <f t="shared" si="29"/>
        <v>0</v>
      </c>
      <c r="F68" s="162">
        <f t="shared" si="29"/>
        <v>0</v>
      </c>
      <c r="G68" s="162">
        <f t="shared" si="29"/>
        <v>0</v>
      </c>
      <c r="H68" s="162">
        <f t="shared" si="29"/>
        <v>0</v>
      </c>
      <c r="I68" s="162">
        <f t="shared" si="29"/>
        <v>0</v>
      </c>
      <c r="J68" s="162">
        <f t="shared" si="29"/>
        <v>0</v>
      </c>
      <c r="K68" s="162">
        <v>0</v>
      </c>
      <c r="L68" s="162">
        <f t="shared" si="29"/>
        <v>0</v>
      </c>
      <c r="M68" s="162">
        <f t="shared" si="29"/>
        <v>0</v>
      </c>
    </row>
    <row r="69" spans="1:13" ht="25.5">
      <c r="A69" s="147">
        <v>45</v>
      </c>
      <c r="B69" s="148" t="s">
        <v>53</v>
      </c>
      <c r="C69" s="149">
        <f t="shared" si="28"/>
        <v>0</v>
      </c>
      <c r="D69" s="149">
        <f t="shared" ref="D69:M69" si="30">D70</f>
        <v>0</v>
      </c>
      <c r="E69" s="149">
        <f t="shared" si="30"/>
        <v>0</v>
      </c>
      <c r="F69" s="149">
        <f t="shared" si="30"/>
        <v>0</v>
      </c>
      <c r="G69" s="149">
        <f t="shared" si="30"/>
        <v>0</v>
      </c>
      <c r="H69" s="149">
        <f t="shared" si="30"/>
        <v>0</v>
      </c>
      <c r="I69" s="149">
        <f t="shared" si="30"/>
        <v>0</v>
      </c>
      <c r="J69" s="149">
        <f t="shared" si="30"/>
        <v>0</v>
      </c>
      <c r="K69" s="149">
        <v>0</v>
      </c>
      <c r="L69" s="149">
        <f t="shared" si="30"/>
        <v>0</v>
      </c>
      <c r="M69" s="149">
        <f t="shared" si="30"/>
        <v>0</v>
      </c>
    </row>
    <row r="70" spans="1:13" ht="25.5">
      <c r="A70" s="150">
        <v>451</v>
      </c>
      <c r="B70" s="151" t="s">
        <v>54</v>
      </c>
      <c r="C70" s="163">
        <f t="shared" si="28"/>
        <v>0</v>
      </c>
      <c r="D70" s="163">
        <f t="shared" ref="D70:M70" si="31">D71</f>
        <v>0</v>
      </c>
      <c r="E70" s="163">
        <f t="shared" si="31"/>
        <v>0</v>
      </c>
      <c r="F70" s="163">
        <f t="shared" si="31"/>
        <v>0</v>
      </c>
      <c r="G70" s="163">
        <f t="shared" si="31"/>
        <v>0</v>
      </c>
      <c r="H70" s="163">
        <f t="shared" si="31"/>
        <v>0</v>
      </c>
      <c r="I70" s="163">
        <f t="shared" si="31"/>
        <v>0</v>
      </c>
      <c r="J70" s="163">
        <f t="shared" si="31"/>
        <v>0</v>
      </c>
      <c r="K70" s="163">
        <v>0</v>
      </c>
      <c r="L70" s="163">
        <f t="shared" si="31"/>
        <v>0</v>
      </c>
      <c r="M70" s="163">
        <f t="shared" si="31"/>
        <v>0</v>
      </c>
    </row>
    <row r="71" spans="1:13" ht="25.5" customHeight="1">
      <c r="A71" s="153">
        <v>4511</v>
      </c>
      <c r="B71" s="154" t="s">
        <v>54</v>
      </c>
      <c r="C71" s="152">
        <f>SUM(D71:K71)</f>
        <v>0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1:13">
      <c r="A72" s="150"/>
      <c r="B72" s="151"/>
      <c r="C72" s="155">
        <f t="shared" si="28"/>
        <v>0</v>
      </c>
      <c r="D72" s="155"/>
      <c r="E72" s="155"/>
      <c r="F72" s="155"/>
      <c r="G72" s="155"/>
      <c r="H72" s="155"/>
      <c r="I72" s="155"/>
      <c r="J72" s="155"/>
      <c r="K72" s="155">
        <v>0</v>
      </c>
      <c r="L72" s="155"/>
      <c r="M72" s="155"/>
    </row>
    <row r="73" spans="1:13" ht="27" customHeight="1">
      <c r="A73" s="227" t="s">
        <v>60</v>
      </c>
      <c r="B73" s="227"/>
      <c r="C73" s="158">
        <f>SUM(D73:K73)</f>
        <v>283036</v>
      </c>
      <c r="D73" s="158"/>
      <c r="E73" s="158">
        <f t="shared" ref="D73:M74" si="32">E74</f>
        <v>0</v>
      </c>
      <c r="F73" s="158">
        <f t="shared" si="32"/>
        <v>0</v>
      </c>
      <c r="G73" s="158">
        <f t="shared" si="32"/>
        <v>283036</v>
      </c>
      <c r="H73" s="158">
        <f t="shared" si="32"/>
        <v>0</v>
      </c>
      <c r="I73" s="158">
        <f t="shared" si="32"/>
        <v>0</v>
      </c>
      <c r="J73" s="158">
        <f t="shared" si="32"/>
        <v>0</v>
      </c>
      <c r="K73" s="158">
        <f t="shared" si="32"/>
        <v>0</v>
      </c>
      <c r="L73" s="158">
        <f t="shared" si="32"/>
        <v>0</v>
      </c>
      <c r="M73" s="158">
        <f t="shared" si="32"/>
        <v>0</v>
      </c>
    </row>
    <row r="74" spans="1:13" s="12" customFormat="1" ht="12.75" customHeight="1">
      <c r="A74" s="165" t="s">
        <v>55</v>
      </c>
      <c r="B74" s="166" t="s">
        <v>57</v>
      </c>
      <c r="C74" s="160">
        <f t="shared" ref="C74:C92" si="33">SUM(D74:K74)</f>
        <v>283036</v>
      </c>
      <c r="D74" s="160">
        <f t="shared" si="32"/>
        <v>0</v>
      </c>
      <c r="E74" s="160">
        <f t="shared" si="32"/>
        <v>0</v>
      </c>
      <c r="F74" s="160">
        <f t="shared" si="32"/>
        <v>0</v>
      </c>
      <c r="G74" s="160">
        <f t="shared" si="32"/>
        <v>283036</v>
      </c>
      <c r="H74" s="160">
        <f t="shared" si="32"/>
        <v>0</v>
      </c>
      <c r="I74" s="160">
        <f t="shared" si="32"/>
        <v>0</v>
      </c>
      <c r="J74" s="160">
        <f t="shared" si="32"/>
        <v>0</v>
      </c>
      <c r="K74" s="160">
        <f t="shared" si="32"/>
        <v>0</v>
      </c>
      <c r="L74" s="160">
        <f t="shared" si="32"/>
        <v>0</v>
      </c>
      <c r="M74" s="160">
        <f t="shared" si="32"/>
        <v>0</v>
      </c>
    </row>
    <row r="75" spans="1:13" s="12" customFormat="1">
      <c r="A75" s="167">
        <v>3</v>
      </c>
      <c r="B75" s="168" t="s">
        <v>29</v>
      </c>
      <c r="C75" s="162">
        <f t="shared" si="33"/>
        <v>283036</v>
      </c>
      <c r="D75" s="162">
        <f t="shared" ref="D75:M75" si="34">D76+D89</f>
        <v>0</v>
      </c>
      <c r="E75" s="162">
        <f>E76+E89</f>
        <v>0</v>
      </c>
      <c r="F75" s="162">
        <f t="shared" si="34"/>
        <v>0</v>
      </c>
      <c r="G75" s="162">
        <f t="shared" si="34"/>
        <v>283036</v>
      </c>
      <c r="H75" s="162">
        <f t="shared" si="34"/>
        <v>0</v>
      </c>
      <c r="I75" s="162">
        <f t="shared" si="34"/>
        <v>0</v>
      </c>
      <c r="J75" s="162">
        <f t="shared" si="34"/>
        <v>0</v>
      </c>
      <c r="K75" s="162">
        <f t="shared" si="34"/>
        <v>0</v>
      </c>
      <c r="L75" s="162">
        <f t="shared" si="34"/>
        <v>0</v>
      </c>
      <c r="M75" s="162">
        <f t="shared" si="34"/>
        <v>0</v>
      </c>
    </row>
    <row r="76" spans="1:13" s="12" customFormat="1">
      <c r="A76" s="169">
        <v>32</v>
      </c>
      <c r="B76" s="170" t="s">
        <v>34</v>
      </c>
      <c r="C76" s="149">
        <f t="shared" si="33"/>
        <v>283036</v>
      </c>
      <c r="D76" s="149">
        <f t="shared" ref="D76:M76" si="35">D78+D85</f>
        <v>0</v>
      </c>
      <c r="E76" s="149">
        <f t="shared" si="35"/>
        <v>0</v>
      </c>
      <c r="F76" s="149">
        <f t="shared" si="35"/>
        <v>0</v>
      </c>
      <c r="G76" s="149">
        <f t="shared" si="35"/>
        <v>283036</v>
      </c>
      <c r="H76" s="149">
        <f t="shared" si="35"/>
        <v>0</v>
      </c>
      <c r="I76" s="149">
        <f t="shared" si="35"/>
        <v>0</v>
      </c>
      <c r="J76" s="149">
        <f t="shared" si="35"/>
        <v>0</v>
      </c>
      <c r="K76" s="149">
        <f t="shared" si="35"/>
        <v>0</v>
      </c>
      <c r="L76" s="149">
        <f t="shared" si="35"/>
        <v>0</v>
      </c>
      <c r="M76" s="149">
        <f t="shared" si="35"/>
        <v>0</v>
      </c>
    </row>
    <row r="77" spans="1:13" s="190" customFormat="1">
      <c r="A77" s="188">
        <v>321</v>
      </c>
      <c r="B77" s="189" t="s">
        <v>95</v>
      </c>
      <c r="C77" s="183">
        <v>1270</v>
      </c>
      <c r="D77" s="183"/>
      <c r="E77" s="183"/>
      <c r="F77" s="183"/>
      <c r="G77" s="183">
        <v>1270</v>
      </c>
      <c r="H77" s="183"/>
      <c r="I77" s="183"/>
      <c r="J77" s="183"/>
      <c r="K77" s="183"/>
      <c r="L77" s="183"/>
      <c r="M77" s="183"/>
    </row>
    <row r="78" spans="1:13">
      <c r="A78" s="171">
        <v>322</v>
      </c>
      <c r="B78" s="172" t="s">
        <v>36</v>
      </c>
      <c r="C78" s="163">
        <v>283036</v>
      </c>
      <c r="D78" s="163">
        <f t="shared" ref="D78:M78" si="36">SUM(D79:D84)</f>
        <v>0</v>
      </c>
      <c r="E78" s="163">
        <f t="shared" si="36"/>
        <v>0</v>
      </c>
      <c r="F78" s="163">
        <f t="shared" si="36"/>
        <v>0</v>
      </c>
      <c r="G78" s="163">
        <v>283036</v>
      </c>
      <c r="H78" s="163">
        <f t="shared" si="36"/>
        <v>0</v>
      </c>
      <c r="I78" s="163">
        <f t="shared" si="36"/>
        <v>0</v>
      </c>
      <c r="J78" s="163">
        <f t="shared" si="36"/>
        <v>0</v>
      </c>
      <c r="K78" s="163">
        <f t="shared" si="36"/>
        <v>0</v>
      </c>
      <c r="L78" s="163">
        <f t="shared" si="36"/>
        <v>0</v>
      </c>
      <c r="M78" s="163">
        <f t="shared" si="36"/>
        <v>0</v>
      </c>
    </row>
    <row r="79" spans="1:13" ht="12.75" hidden="1" customHeight="1">
      <c r="A79" s="153"/>
      <c r="B79" s="154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</row>
    <row r="80" spans="1:13" ht="12.75" hidden="1" customHeight="1">
      <c r="A80" s="153"/>
      <c r="B80" s="154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</row>
    <row r="81" spans="1:13" ht="12.75" hidden="1" customHeight="1">
      <c r="A81" s="153"/>
      <c r="B81" s="154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</row>
    <row r="82" spans="1:13" ht="12.75" hidden="1" customHeight="1">
      <c r="A82" s="153"/>
      <c r="B82" s="154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</row>
    <row r="83" spans="1:13" ht="12.75" hidden="1" customHeight="1">
      <c r="A83" s="153"/>
      <c r="B83" s="154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</row>
    <row r="84" spans="1:13" ht="12.75" hidden="1" customHeight="1">
      <c r="A84" s="153"/>
      <c r="B84" s="154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</row>
    <row r="85" spans="1:13" ht="12.75" customHeight="1">
      <c r="A85" s="171">
        <v>323</v>
      </c>
      <c r="B85" s="172" t="s">
        <v>37</v>
      </c>
      <c r="C85" s="163"/>
      <c r="D85" s="163">
        <f t="shared" ref="D85:M85" si="37">SUM(D86:D88)</f>
        <v>0</v>
      </c>
      <c r="E85" s="163">
        <f t="shared" si="37"/>
        <v>0</v>
      </c>
      <c r="F85" s="163">
        <f t="shared" si="37"/>
        <v>0</v>
      </c>
      <c r="G85" s="163"/>
      <c r="H85" s="163">
        <f t="shared" si="37"/>
        <v>0</v>
      </c>
      <c r="I85" s="163">
        <f t="shared" si="37"/>
        <v>0</v>
      </c>
      <c r="J85" s="163">
        <f t="shared" si="37"/>
        <v>0</v>
      </c>
      <c r="K85" s="163">
        <v>0</v>
      </c>
      <c r="L85" s="163">
        <f t="shared" si="37"/>
        <v>0</v>
      </c>
      <c r="M85" s="163">
        <f t="shared" si="37"/>
        <v>0</v>
      </c>
    </row>
    <row r="86" spans="1:13" ht="12.75" hidden="1" customHeight="1">
      <c r="A86" s="153"/>
      <c r="B86" s="154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</row>
    <row r="87" spans="1:13" ht="12.75" hidden="1" customHeight="1">
      <c r="A87" s="153"/>
      <c r="B87" s="154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</row>
    <row r="88" spans="1:13" ht="12.75" hidden="1" customHeight="1">
      <c r="A88" s="153"/>
      <c r="B88" s="154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</row>
    <row r="89" spans="1:13">
      <c r="A89" s="147">
        <v>34</v>
      </c>
      <c r="B89" s="148" t="s">
        <v>39</v>
      </c>
      <c r="C89" s="149">
        <f t="shared" si="33"/>
        <v>0</v>
      </c>
      <c r="D89" s="149">
        <f t="shared" ref="D89:M89" si="38">D90</f>
        <v>0</v>
      </c>
      <c r="E89" s="149">
        <f t="shared" si="38"/>
        <v>0</v>
      </c>
      <c r="F89" s="149">
        <f t="shared" si="38"/>
        <v>0</v>
      </c>
      <c r="G89" s="149">
        <f t="shared" si="38"/>
        <v>0</v>
      </c>
      <c r="H89" s="149">
        <f t="shared" si="38"/>
        <v>0</v>
      </c>
      <c r="I89" s="149">
        <f t="shared" si="38"/>
        <v>0</v>
      </c>
      <c r="J89" s="149">
        <f t="shared" si="38"/>
        <v>0</v>
      </c>
      <c r="K89" s="149">
        <v>0</v>
      </c>
      <c r="L89" s="149">
        <f t="shared" si="38"/>
        <v>0</v>
      </c>
      <c r="M89" s="149">
        <f t="shared" si="38"/>
        <v>0</v>
      </c>
    </row>
    <row r="90" spans="1:13">
      <c r="A90" s="150">
        <v>343</v>
      </c>
      <c r="B90" s="151" t="s">
        <v>40</v>
      </c>
      <c r="C90" s="163">
        <f t="shared" si="33"/>
        <v>0</v>
      </c>
      <c r="D90" s="163">
        <f t="shared" ref="D90:M90" si="39">D91</f>
        <v>0</v>
      </c>
      <c r="E90" s="163">
        <f t="shared" si="39"/>
        <v>0</v>
      </c>
      <c r="F90" s="163">
        <f t="shared" si="39"/>
        <v>0</v>
      </c>
      <c r="G90" s="163">
        <f t="shared" si="39"/>
        <v>0</v>
      </c>
      <c r="H90" s="163">
        <f t="shared" si="39"/>
        <v>0</v>
      </c>
      <c r="I90" s="163">
        <f t="shared" si="39"/>
        <v>0</v>
      </c>
      <c r="J90" s="163">
        <f t="shared" si="39"/>
        <v>0</v>
      </c>
      <c r="K90" s="163">
        <v>0</v>
      </c>
      <c r="L90" s="163">
        <f t="shared" si="39"/>
        <v>0</v>
      </c>
      <c r="M90" s="163">
        <f t="shared" si="39"/>
        <v>0</v>
      </c>
    </row>
    <row r="91" spans="1:13" ht="12.75" hidden="1" customHeight="1">
      <c r="A91" s="153"/>
      <c r="B91" s="154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</row>
    <row r="92" spans="1:13" hidden="1">
      <c r="A92" s="173"/>
      <c r="B92" s="174"/>
      <c r="C92" s="152">
        <f t="shared" si="33"/>
        <v>0</v>
      </c>
      <c r="D92" s="152"/>
      <c r="E92" s="152"/>
      <c r="F92" s="152"/>
      <c r="G92" s="152"/>
      <c r="H92" s="152"/>
      <c r="I92" s="152"/>
      <c r="J92" s="152"/>
      <c r="K92" s="152"/>
      <c r="L92" s="152"/>
      <c r="M92" s="152"/>
    </row>
    <row r="93" spans="1:13">
      <c r="A93" s="230" t="s">
        <v>62</v>
      </c>
      <c r="B93" s="230"/>
      <c r="C93" s="158">
        <f t="shared" ref="C93:L93" si="40">C94+C103+C108+C118+C131+C136</f>
        <v>422210</v>
      </c>
      <c r="D93" s="158">
        <f t="shared" si="40"/>
        <v>14720</v>
      </c>
      <c r="E93" s="158">
        <f t="shared" si="40"/>
        <v>0</v>
      </c>
      <c r="F93" s="158">
        <f t="shared" si="40"/>
        <v>0</v>
      </c>
      <c r="G93" s="158">
        <f t="shared" si="40"/>
        <v>0</v>
      </c>
      <c r="H93" s="158">
        <f t="shared" si="40"/>
        <v>256575</v>
      </c>
      <c r="I93" s="158">
        <f t="shared" si="40"/>
        <v>0</v>
      </c>
      <c r="J93" s="158">
        <f t="shared" si="40"/>
        <v>64327</v>
      </c>
      <c r="K93" s="158">
        <f t="shared" si="40"/>
        <v>0</v>
      </c>
      <c r="L93" s="158">
        <f t="shared" si="40"/>
        <v>86588</v>
      </c>
      <c r="M93" s="158">
        <f>M94</f>
        <v>0</v>
      </c>
    </row>
    <row r="94" spans="1:13">
      <c r="A94" s="223" t="s">
        <v>67</v>
      </c>
      <c r="B94" s="223"/>
      <c r="C94" s="160">
        <f t="shared" ref="C94:C101" si="41">SUM(D94:K94)</f>
        <v>17250</v>
      </c>
      <c r="D94" s="160">
        <f>D95</f>
        <v>0</v>
      </c>
      <c r="E94" s="160">
        <f t="shared" ref="E94:M94" si="42">E95</f>
        <v>0</v>
      </c>
      <c r="F94" s="160">
        <f t="shared" si="42"/>
        <v>0</v>
      </c>
      <c r="G94" s="160">
        <f t="shared" si="42"/>
        <v>0</v>
      </c>
      <c r="H94" s="160">
        <f t="shared" si="42"/>
        <v>17250</v>
      </c>
      <c r="I94" s="160">
        <f t="shared" si="42"/>
        <v>0</v>
      </c>
      <c r="J94" s="160">
        <f t="shared" si="42"/>
        <v>0</v>
      </c>
      <c r="K94" s="160">
        <f t="shared" si="42"/>
        <v>0</v>
      </c>
      <c r="L94" s="160">
        <f t="shared" si="42"/>
        <v>0</v>
      </c>
      <c r="M94" s="160">
        <f t="shared" si="42"/>
        <v>0</v>
      </c>
    </row>
    <row r="95" spans="1:13">
      <c r="A95" s="167">
        <v>3</v>
      </c>
      <c r="B95" s="168" t="s">
        <v>29</v>
      </c>
      <c r="C95" s="162">
        <f t="shared" si="41"/>
        <v>17250</v>
      </c>
      <c r="D95" s="162">
        <f>D96+D100</f>
        <v>0</v>
      </c>
      <c r="E95" s="162">
        <f t="shared" ref="E95:M95" si="43">E96+E100</f>
        <v>0</v>
      </c>
      <c r="F95" s="162">
        <f t="shared" si="43"/>
        <v>0</v>
      </c>
      <c r="G95" s="162">
        <f t="shared" si="43"/>
        <v>0</v>
      </c>
      <c r="H95" s="162">
        <f t="shared" si="43"/>
        <v>17250</v>
      </c>
      <c r="I95" s="162">
        <f t="shared" si="43"/>
        <v>0</v>
      </c>
      <c r="J95" s="162">
        <f t="shared" si="43"/>
        <v>0</v>
      </c>
      <c r="K95" s="162">
        <f t="shared" si="43"/>
        <v>0</v>
      </c>
      <c r="L95" s="162">
        <f t="shared" si="43"/>
        <v>0</v>
      </c>
      <c r="M95" s="162">
        <f t="shared" si="43"/>
        <v>0</v>
      </c>
    </row>
    <row r="96" spans="1:13">
      <c r="A96" s="169">
        <v>32</v>
      </c>
      <c r="B96" s="170" t="s">
        <v>34</v>
      </c>
      <c r="C96" s="149">
        <f t="shared" si="41"/>
        <v>17250</v>
      </c>
      <c r="D96" s="149">
        <f>D97</f>
        <v>0</v>
      </c>
      <c r="E96" s="149">
        <f t="shared" ref="E96:M96" si="44">E97</f>
        <v>0</v>
      </c>
      <c r="F96" s="149">
        <f t="shared" si="44"/>
        <v>0</v>
      </c>
      <c r="G96" s="149">
        <f t="shared" si="44"/>
        <v>0</v>
      </c>
      <c r="H96" s="149">
        <f t="shared" si="44"/>
        <v>17250</v>
      </c>
      <c r="I96" s="149">
        <f t="shared" si="44"/>
        <v>0</v>
      </c>
      <c r="J96" s="149">
        <f t="shared" si="44"/>
        <v>0</v>
      </c>
      <c r="K96" s="149">
        <f t="shared" si="44"/>
        <v>0</v>
      </c>
      <c r="L96" s="149">
        <f t="shared" si="44"/>
        <v>0</v>
      </c>
      <c r="M96" s="149">
        <f t="shared" si="44"/>
        <v>0</v>
      </c>
    </row>
    <row r="97" spans="1:13" s="12" customFormat="1" ht="15" customHeight="1">
      <c r="A97" s="171">
        <v>323</v>
      </c>
      <c r="B97" s="172" t="s">
        <v>37</v>
      </c>
      <c r="C97" s="163">
        <v>17250</v>
      </c>
      <c r="D97" s="163">
        <f>D98+D99</f>
        <v>0</v>
      </c>
      <c r="E97" s="163">
        <f t="shared" ref="E97:M97" si="45">E98+E99</f>
        <v>0</v>
      </c>
      <c r="F97" s="163">
        <f t="shared" si="45"/>
        <v>0</v>
      </c>
      <c r="G97" s="163">
        <f t="shared" si="45"/>
        <v>0</v>
      </c>
      <c r="H97" s="163">
        <v>17250</v>
      </c>
      <c r="I97" s="163">
        <f t="shared" si="45"/>
        <v>0</v>
      </c>
      <c r="J97" s="163">
        <f t="shared" si="45"/>
        <v>0</v>
      </c>
      <c r="K97" s="163">
        <f t="shared" si="45"/>
        <v>0</v>
      </c>
      <c r="L97" s="163">
        <f t="shared" si="45"/>
        <v>0</v>
      </c>
      <c r="M97" s="163">
        <f t="shared" si="45"/>
        <v>0</v>
      </c>
    </row>
    <row r="98" spans="1:13" ht="2.25" hidden="1" customHeight="1">
      <c r="A98" s="153"/>
      <c r="B98" s="154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</row>
    <row r="99" spans="1:13" hidden="1">
      <c r="A99" s="153"/>
      <c r="B99" s="154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</row>
    <row r="100" spans="1:13">
      <c r="A100" s="169">
        <v>38</v>
      </c>
      <c r="B100" s="170" t="s">
        <v>78</v>
      </c>
      <c r="C100" s="149">
        <f t="shared" si="41"/>
        <v>0</v>
      </c>
      <c r="D100" s="149">
        <f>D101</f>
        <v>0</v>
      </c>
      <c r="E100" s="149">
        <f t="shared" ref="E100:M100" si="46">E101</f>
        <v>0</v>
      </c>
      <c r="F100" s="149">
        <f t="shared" si="46"/>
        <v>0</v>
      </c>
      <c r="G100" s="149">
        <f t="shared" si="46"/>
        <v>0</v>
      </c>
      <c r="H100" s="149">
        <f t="shared" si="46"/>
        <v>0</v>
      </c>
      <c r="I100" s="149">
        <f t="shared" si="46"/>
        <v>0</v>
      </c>
      <c r="J100" s="149">
        <f t="shared" si="46"/>
        <v>0</v>
      </c>
      <c r="K100" s="149">
        <f t="shared" si="46"/>
        <v>0</v>
      </c>
      <c r="L100" s="149">
        <f t="shared" si="46"/>
        <v>0</v>
      </c>
      <c r="M100" s="149">
        <f t="shared" si="46"/>
        <v>0</v>
      </c>
    </row>
    <row r="101" spans="1:13" s="12" customFormat="1">
      <c r="A101" s="150">
        <v>383</v>
      </c>
      <c r="B101" s="151" t="s">
        <v>79</v>
      </c>
      <c r="C101" s="163">
        <f t="shared" si="41"/>
        <v>0</v>
      </c>
      <c r="D101" s="163">
        <f>D102</f>
        <v>0</v>
      </c>
      <c r="E101" s="163">
        <f t="shared" ref="E101:M101" si="47">E102</f>
        <v>0</v>
      </c>
      <c r="F101" s="163">
        <f t="shared" si="47"/>
        <v>0</v>
      </c>
      <c r="G101" s="163">
        <f t="shared" si="47"/>
        <v>0</v>
      </c>
      <c r="H101" s="163">
        <f t="shared" si="47"/>
        <v>0</v>
      </c>
      <c r="I101" s="163">
        <f t="shared" si="47"/>
        <v>0</v>
      </c>
      <c r="J101" s="163">
        <f t="shared" si="47"/>
        <v>0</v>
      </c>
      <c r="K101" s="163">
        <f t="shared" si="47"/>
        <v>0</v>
      </c>
      <c r="L101" s="163">
        <f t="shared" si="47"/>
        <v>0</v>
      </c>
      <c r="M101" s="163">
        <f t="shared" si="47"/>
        <v>0</v>
      </c>
    </row>
    <row r="102" spans="1:13">
      <c r="A102" s="153"/>
      <c r="B102" s="154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</row>
    <row r="103" spans="1:13">
      <c r="A103" s="223" t="s">
        <v>87</v>
      </c>
      <c r="B103" s="223"/>
      <c r="C103" s="160">
        <f t="shared" ref="C103:C108" si="48">SUM(D103:K103)</f>
        <v>2500</v>
      </c>
      <c r="D103" s="160">
        <f>D106</f>
        <v>2500</v>
      </c>
      <c r="E103" s="160">
        <f t="shared" ref="E103:M103" si="49">E106</f>
        <v>0</v>
      </c>
      <c r="F103" s="160">
        <f t="shared" si="49"/>
        <v>0</v>
      </c>
      <c r="G103" s="160">
        <f t="shared" si="49"/>
        <v>0</v>
      </c>
      <c r="H103" s="160">
        <f t="shared" si="49"/>
        <v>0</v>
      </c>
      <c r="I103" s="160">
        <f t="shared" si="49"/>
        <v>0</v>
      </c>
      <c r="J103" s="160">
        <f t="shared" si="49"/>
        <v>0</v>
      </c>
      <c r="K103" s="160">
        <f t="shared" si="49"/>
        <v>0</v>
      </c>
      <c r="L103" s="160">
        <f t="shared" si="49"/>
        <v>0</v>
      </c>
      <c r="M103" s="160">
        <f t="shared" si="49"/>
        <v>0</v>
      </c>
    </row>
    <row r="104" spans="1:13">
      <c r="A104" s="167">
        <v>3</v>
      </c>
      <c r="B104" s="168" t="s">
        <v>29</v>
      </c>
      <c r="C104" s="162">
        <f t="shared" si="48"/>
        <v>2500</v>
      </c>
      <c r="D104" s="162">
        <f t="shared" ref="D104:M104" si="50">D105</f>
        <v>2500</v>
      </c>
      <c r="E104" s="162">
        <f t="shared" si="50"/>
        <v>0</v>
      </c>
      <c r="F104" s="162">
        <f t="shared" si="50"/>
        <v>0</v>
      </c>
      <c r="G104" s="162">
        <f t="shared" si="50"/>
        <v>0</v>
      </c>
      <c r="H104" s="162">
        <f t="shared" si="50"/>
        <v>0</v>
      </c>
      <c r="I104" s="162">
        <f t="shared" si="50"/>
        <v>0</v>
      </c>
      <c r="J104" s="162">
        <f t="shared" si="50"/>
        <v>0</v>
      </c>
      <c r="K104" s="162">
        <v>0</v>
      </c>
      <c r="L104" s="162">
        <f t="shared" si="50"/>
        <v>0</v>
      </c>
      <c r="M104" s="162">
        <f t="shared" si="50"/>
        <v>0</v>
      </c>
    </row>
    <row r="105" spans="1:13">
      <c r="A105" s="169">
        <v>32</v>
      </c>
      <c r="B105" s="170" t="s">
        <v>34</v>
      </c>
      <c r="C105" s="149">
        <f t="shared" si="48"/>
        <v>2500</v>
      </c>
      <c r="D105" s="149">
        <f>D106</f>
        <v>2500</v>
      </c>
      <c r="E105" s="149">
        <f t="shared" ref="E105:J105" si="51">E106+E108+E111</f>
        <v>0</v>
      </c>
      <c r="F105" s="149"/>
      <c r="G105" s="149">
        <f t="shared" si="51"/>
        <v>0</v>
      </c>
      <c r="H105" s="149">
        <f t="shared" si="51"/>
        <v>0</v>
      </c>
      <c r="I105" s="149">
        <f t="shared" si="51"/>
        <v>0</v>
      </c>
      <c r="J105" s="149">
        <f t="shared" si="51"/>
        <v>0</v>
      </c>
      <c r="K105" s="149">
        <v>0</v>
      </c>
      <c r="L105" s="149">
        <f>L106+L108+L111</f>
        <v>0</v>
      </c>
      <c r="M105" s="149">
        <f>M106+M108+M111</f>
        <v>0</v>
      </c>
    </row>
    <row r="106" spans="1:13" ht="12.75" customHeight="1">
      <c r="A106" s="150">
        <v>329</v>
      </c>
      <c r="B106" s="185" t="s">
        <v>38</v>
      </c>
      <c r="C106" s="163">
        <v>2500</v>
      </c>
      <c r="D106" s="163">
        <v>2500</v>
      </c>
      <c r="E106" s="163">
        <f t="shared" ref="E106:M106" si="52">SUM(E107:E111)</f>
        <v>0</v>
      </c>
      <c r="F106" s="163"/>
      <c r="G106" s="163">
        <f t="shared" si="52"/>
        <v>0</v>
      </c>
      <c r="H106" s="163">
        <f t="shared" si="52"/>
        <v>0</v>
      </c>
      <c r="I106" s="163">
        <f t="shared" si="52"/>
        <v>0</v>
      </c>
      <c r="J106" s="163">
        <f t="shared" si="52"/>
        <v>0</v>
      </c>
      <c r="K106" s="163">
        <v>0</v>
      </c>
      <c r="L106" s="163">
        <f t="shared" si="52"/>
        <v>0</v>
      </c>
      <c r="M106" s="163">
        <f t="shared" si="52"/>
        <v>0</v>
      </c>
    </row>
    <row r="107" spans="1:13">
      <c r="A107" s="153"/>
      <c r="B107" s="186"/>
      <c r="C107" s="163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</row>
    <row r="108" spans="1:13">
      <c r="A108" s="225" t="s">
        <v>68</v>
      </c>
      <c r="B108" s="225"/>
      <c r="C108" s="175">
        <f t="shared" si="48"/>
        <v>2220</v>
      </c>
      <c r="D108" s="175">
        <f t="shared" ref="D108:M108" si="53">D109</f>
        <v>2220</v>
      </c>
      <c r="E108" s="175">
        <f t="shared" si="53"/>
        <v>0</v>
      </c>
      <c r="F108" s="175">
        <f t="shared" si="53"/>
        <v>0</v>
      </c>
      <c r="G108" s="175">
        <f t="shared" si="53"/>
        <v>0</v>
      </c>
      <c r="H108" s="175">
        <f t="shared" si="53"/>
        <v>0</v>
      </c>
      <c r="I108" s="175">
        <f t="shared" si="53"/>
        <v>0</v>
      </c>
      <c r="J108" s="175">
        <f t="shared" si="53"/>
        <v>0</v>
      </c>
      <c r="K108" s="175">
        <v>0</v>
      </c>
      <c r="L108" s="175">
        <f t="shared" si="53"/>
        <v>0</v>
      </c>
      <c r="M108" s="175">
        <f t="shared" si="53"/>
        <v>0</v>
      </c>
    </row>
    <row r="109" spans="1:13">
      <c r="A109" s="167">
        <v>3</v>
      </c>
      <c r="B109" s="168" t="s">
        <v>29</v>
      </c>
      <c r="C109" s="162">
        <f t="shared" ref="C109:C113" si="54">SUM(D109:K109)</f>
        <v>2220</v>
      </c>
      <c r="D109" s="162">
        <f t="shared" ref="D109:M109" si="55">D110</f>
        <v>2220</v>
      </c>
      <c r="E109" s="162">
        <f t="shared" si="55"/>
        <v>0</v>
      </c>
      <c r="F109" s="162">
        <f t="shared" si="55"/>
        <v>0</v>
      </c>
      <c r="G109" s="162">
        <f t="shared" si="55"/>
        <v>0</v>
      </c>
      <c r="H109" s="162">
        <f t="shared" si="55"/>
        <v>0</v>
      </c>
      <c r="I109" s="162">
        <f t="shared" si="55"/>
        <v>0</v>
      </c>
      <c r="J109" s="162">
        <f t="shared" si="55"/>
        <v>0</v>
      </c>
      <c r="K109" s="162">
        <v>0</v>
      </c>
      <c r="L109" s="162">
        <f t="shared" si="55"/>
        <v>0</v>
      </c>
      <c r="M109" s="162">
        <f t="shared" si="55"/>
        <v>0</v>
      </c>
    </row>
    <row r="110" spans="1:13">
      <c r="A110" s="169">
        <v>32</v>
      </c>
      <c r="B110" s="170" t="s">
        <v>34</v>
      </c>
      <c r="C110" s="149">
        <f>C116</f>
        <v>2220</v>
      </c>
      <c r="D110" s="149">
        <f>D111+D113+D116</f>
        <v>2220</v>
      </c>
      <c r="E110" s="149">
        <f t="shared" ref="E110:M110" si="56">E111+E113+E116</f>
        <v>0</v>
      </c>
      <c r="F110" s="149">
        <f t="shared" si="56"/>
        <v>0</v>
      </c>
      <c r="G110" s="149">
        <f t="shared" si="56"/>
        <v>0</v>
      </c>
      <c r="H110" s="149">
        <f t="shared" si="56"/>
        <v>0</v>
      </c>
      <c r="I110" s="149">
        <f t="shared" si="56"/>
        <v>0</v>
      </c>
      <c r="J110" s="149">
        <f t="shared" si="56"/>
        <v>0</v>
      </c>
      <c r="K110" s="149">
        <v>0</v>
      </c>
      <c r="L110" s="149">
        <f t="shared" si="56"/>
        <v>0</v>
      </c>
      <c r="M110" s="149">
        <f t="shared" si="56"/>
        <v>0</v>
      </c>
    </row>
    <row r="111" spans="1:13">
      <c r="A111" s="171">
        <v>322</v>
      </c>
      <c r="B111" s="172" t="s">
        <v>36</v>
      </c>
      <c r="C111" s="163">
        <f t="shared" si="54"/>
        <v>0</v>
      </c>
      <c r="D111" s="163">
        <f>D112</f>
        <v>0</v>
      </c>
      <c r="E111" s="163">
        <f t="shared" ref="E111:M111" si="57">E112</f>
        <v>0</v>
      </c>
      <c r="F111" s="163">
        <f t="shared" si="57"/>
        <v>0</v>
      </c>
      <c r="G111" s="163">
        <f t="shared" si="57"/>
        <v>0</v>
      </c>
      <c r="H111" s="163">
        <f t="shared" si="57"/>
        <v>0</v>
      </c>
      <c r="I111" s="163">
        <f t="shared" si="57"/>
        <v>0</v>
      </c>
      <c r="J111" s="163">
        <f t="shared" si="57"/>
        <v>0</v>
      </c>
      <c r="K111" s="163">
        <v>0</v>
      </c>
      <c r="L111" s="163">
        <f t="shared" si="57"/>
        <v>0</v>
      </c>
      <c r="M111" s="163">
        <f t="shared" si="57"/>
        <v>0</v>
      </c>
    </row>
    <row r="112" spans="1:13" hidden="1">
      <c r="A112" s="153"/>
      <c r="B112" s="154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</row>
    <row r="113" spans="1:14">
      <c r="A113" s="171">
        <v>323</v>
      </c>
      <c r="B113" s="172" t="s">
        <v>37</v>
      </c>
      <c r="C113" s="163">
        <f t="shared" si="54"/>
        <v>0</v>
      </c>
      <c r="D113" s="163">
        <f>SUM(D114:D115)</f>
        <v>0</v>
      </c>
      <c r="E113" s="163">
        <f t="shared" ref="E113:M113" si="58">SUM(E114:E115)</f>
        <v>0</v>
      </c>
      <c r="F113" s="163">
        <f t="shared" si="58"/>
        <v>0</v>
      </c>
      <c r="G113" s="163">
        <f t="shared" si="58"/>
        <v>0</v>
      </c>
      <c r="H113" s="163">
        <f t="shared" si="58"/>
        <v>0</v>
      </c>
      <c r="I113" s="163">
        <f t="shared" si="58"/>
        <v>0</v>
      </c>
      <c r="J113" s="163">
        <f t="shared" si="58"/>
        <v>0</v>
      </c>
      <c r="K113" s="163">
        <v>0</v>
      </c>
      <c r="L113" s="163">
        <f t="shared" si="58"/>
        <v>0</v>
      </c>
      <c r="M113" s="163">
        <f t="shared" si="58"/>
        <v>0</v>
      </c>
      <c r="N113" s="62"/>
    </row>
    <row r="114" spans="1:14" hidden="1">
      <c r="A114" s="153"/>
      <c r="B114" s="154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</row>
    <row r="115" spans="1:14" hidden="1">
      <c r="A115" s="153"/>
      <c r="B115" s="154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</row>
    <row r="116" spans="1:14">
      <c r="A116" s="150">
        <v>329</v>
      </c>
      <c r="B116" s="185" t="s">
        <v>38</v>
      </c>
      <c r="C116" s="163">
        <v>2220</v>
      </c>
      <c r="D116" s="163">
        <v>2220</v>
      </c>
      <c r="E116" s="163">
        <f t="shared" ref="E116:M116" si="59">E117</f>
        <v>0</v>
      </c>
      <c r="F116" s="163">
        <f t="shared" si="59"/>
        <v>0</v>
      </c>
      <c r="G116" s="163">
        <f t="shared" si="59"/>
        <v>0</v>
      </c>
      <c r="H116" s="163">
        <f t="shared" si="59"/>
        <v>0</v>
      </c>
      <c r="I116" s="163">
        <f t="shared" si="59"/>
        <v>0</v>
      </c>
      <c r="J116" s="163">
        <f t="shared" si="59"/>
        <v>0</v>
      </c>
      <c r="K116" s="163">
        <v>0</v>
      </c>
      <c r="L116" s="163">
        <f t="shared" si="59"/>
        <v>0</v>
      </c>
      <c r="M116" s="163">
        <f t="shared" si="59"/>
        <v>0</v>
      </c>
    </row>
    <row r="117" spans="1:14">
      <c r="A117" s="153"/>
      <c r="B117" s="154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</row>
    <row r="118" spans="1:14" ht="26.25" customHeight="1">
      <c r="A118" s="221" t="s">
        <v>80</v>
      </c>
      <c r="B118" s="222"/>
      <c r="C118" s="175">
        <f t="shared" ref="C118:C128" si="60">SUM(D118:M118)</f>
        <v>239325</v>
      </c>
      <c r="D118" s="175">
        <f t="shared" ref="D118:M118" si="61">D119</f>
        <v>0</v>
      </c>
      <c r="E118" s="175">
        <f t="shared" si="61"/>
        <v>0</v>
      </c>
      <c r="F118" s="175">
        <f t="shared" si="61"/>
        <v>0</v>
      </c>
      <c r="G118" s="175">
        <f t="shared" si="61"/>
        <v>0</v>
      </c>
      <c r="H118" s="175">
        <f t="shared" si="61"/>
        <v>239325</v>
      </c>
      <c r="I118" s="175">
        <f>I119</f>
        <v>0</v>
      </c>
      <c r="J118" s="175">
        <f t="shared" si="61"/>
        <v>0</v>
      </c>
      <c r="K118" s="175">
        <v>0</v>
      </c>
      <c r="L118" s="175">
        <f t="shared" si="61"/>
        <v>0</v>
      </c>
      <c r="M118" s="175">
        <f t="shared" si="61"/>
        <v>0</v>
      </c>
    </row>
    <row r="119" spans="1:14" ht="12.75" customHeight="1">
      <c r="A119" s="167">
        <v>3</v>
      </c>
      <c r="B119" s="168" t="s">
        <v>29</v>
      </c>
      <c r="C119" s="162">
        <f t="shared" si="60"/>
        <v>239325</v>
      </c>
      <c r="D119" s="162">
        <f t="shared" ref="D119:M119" si="62">D120+D128</f>
        <v>0</v>
      </c>
      <c r="E119" s="162">
        <f t="shared" si="62"/>
        <v>0</v>
      </c>
      <c r="F119" s="162">
        <f t="shared" si="62"/>
        <v>0</v>
      </c>
      <c r="G119" s="162">
        <f t="shared" si="62"/>
        <v>0</v>
      </c>
      <c r="H119" s="162">
        <f t="shared" si="62"/>
        <v>239325</v>
      </c>
      <c r="I119" s="162">
        <f t="shared" si="62"/>
        <v>0</v>
      </c>
      <c r="J119" s="162">
        <f t="shared" si="62"/>
        <v>0</v>
      </c>
      <c r="K119" s="162">
        <v>0</v>
      </c>
      <c r="L119" s="162">
        <f t="shared" si="62"/>
        <v>0</v>
      </c>
      <c r="M119" s="162">
        <f t="shared" si="62"/>
        <v>0</v>
      </c>
    </row>
    <row r="120" spans="1:14" ht="12.75" customHeight="1">
      <c r="A120" s="147">
        <v>31</v>
      </c>
      <c r="B120" s="148" t="s">
        <v>30</v>
      </c>
      <c r="C120" s="149">
        <f t="shared" si="60"/>
        <v>232142</v>
      </c>
      <c r="D120" s="149">
        <f t="shared" ref="D120:M120" si="63">D121+D125</f>
        <v>0</v>
      </c>
      <c r="E120" s="149">
        <f t="shared" si="63"/>
        <v>0</v>
      </c>
      <c r="F120" s="149">
        <f t="shared" si="63"/>
        <v>0</v>
      </c>
      <c r="G120" s="149">
        <f t="shared" si="63"/>
        <v>0</v>
      </c>
      <c r="H120" s="149">
        <f>H121+H125+H123</f>
        <v>232142</v>
      </c>
      <c r="I120" s="149">
        <f t="shared" si="63"/>
        <v>0</v>
      </c>
      <c r="J120" s="149">
        <f>J121+J125</f>
        <v>0</v>
      </c>
      <c r="K120" s="149">
        <v>0</v>
      </c>
      <c r="L120" s="149">
        <f>L121+L125</f>
        <v>0</v>
      </c>
      <c r="M120" s="149">
        <f t="shared" si="63"/>
        <v>0</v>
      </c>
    </row>
    <row r="121" spans="1:14" ht="12.75" customHeight="1">
      <c r="A121" s="150">
        <v>311</v>
      </c>
      <c r="B121" s="151" t="s">
        <v>31</v>
      </c>
      <c r="C121" s="163">
        <v>192085</v>
      </c>
      <c r="D121" s="163">
        <f t="shared" ref="D121:M121" si="64">D122</f>
        <v>0</v>
      </c>
      <c r="E121" s="163">
        <f t="shared" si="64"/>
        <v>0</v>
      </c>
      <c r="F121" s="163">
        <f t="shared" si="64"/>
        <v>0</v>
      </c>
      <c r="G121" s="163">
        <f t="shared" si="64"/>
        <v>0</v>
      </c>
      <c r="H121" s="163">
        <v>193604</v>
      </c>
      <c r="I121" s="163">
        <f t="shared" si="64"/>
        <v>0</v>
      </c>
      <c r="J121" s="163">
        <f t="shared" si="64"/>
        <v>0</v>
      </c>
      <c r="K121" s="163">
        <v>0</v>
      </c>
      <c r="L121" s="163">
        <f t="shared" si="64"/>
        <v>0</v>
      </c>
      <c r="M121" s="163">
        <f t="shared" si="64"/>
        <v>0</v>
      </c>
    </row>
    <row r="122" spans="1:14" ht="12.75" hidden="1" customHeight="1">
      <c r="A122" s="153"/>
      <c r="B122" s="154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</row>
    <row r="123" spans="1:14" ht="12.75" customHeight="1">
      <c r="A123" s="150">
        <v>312</v>
      </c>
      <c r="B123" s="151" t="s">
        <v>32</v>
      </c>
      <c r="C123" s="163">
        <v>5500</v>
      </c>
      <c r="D123" s="152"/>
      <c r="E123" s="152"/>
      <c r="F123" s="152"/>
      <c r="G123" s="152"/>
      <c r="H123" s="163">
        <v>5500</v>
      </c>
      <c r="I123" s="152"/>
      <c r="J123" s="152"/>
      <c r="K123" s="152"/>
      <c r="L123" s="152"/>
      <c r="M123" s="152"/>
    </row>
    <row r="124" spans="1:14" ht="12.75" hidden="1" customHeight="1">
      <c r="A124" s="153"/>
      <c r="B124" s="154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</row>
    <row r="125" spans="1:14" ht="12.75" customHeight="1">
      <c r="A125" s="150">
        <v>313</v>
      </c>
      <c r="B125" s="151" t="s">
        <v>33</v>
      </c>
      <c r="C125" s="163">
        <v>33038</v>
      </c>
      <c r="D125" s="163">
        <f t="shared" ref="D125:I125" si="65">SUM(D126:D127)</f>
        <v>0</v>
      </c>
      <c r="E125" s="163">
        <f t="shared" si="65"/>
        <v>0</v>
      </c>
      <c r="F125" s="163">
        <f t="shared" si="65"/>
        <v>0</v>
      </c>
      <c r="G125" s="163">
        <f t="shared" si="65"/>
        <v>0</v>
      </c>
      <c r="H125" s="163">
        <v>33038</v>
      </c>
      <c r="I125" s="163">
        <f t="shared" si="65"/>
        <v>0</v>
      </c>
      <c r="J125" s="163">
        <f>SUM(J126:J127)</f>
        <v>0</v>
      </c>
      <c r="K125" s="163">
        <v>0</v>
      </c>
      <c r="L125" s="163">
        <f>SUM(L126:L127)</f>
        <v>0</v>
      </c>
      <c r="M125" s="163">
        <f>SUM(M126:M127)</f>
        <v>0</v>
      </c>
    </row>
    <row r="126" spans="1:14" ht="12.75" hidden="1" customHeight="1">
      <c r="A126" s="153"/>
      <c r="B126" s="154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</row>
    <row r="127" spans="1:14" ht="12.75" hidden="1" customHeight="1">
      <c r="A127" s="153"/>
      <c r="B127" s="154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</row>
    <row r="128" spans="1:14" ht="12.75" customHeight="1">
      <c r="A128" s="147">
        <v>32</v>
      </c>
      <c r="B128" s="148" t="s">
        <v>34</v>
      </c>
      <c r="C128" s="149">
        <f t="shared" si="60"/>
        <v>7183</v>
      </c>
      <c r="D128" s="149">
        <f t="shared" ref="D128:M128" si="66">D129</f>
        <v>0</v>
      </c>
      <c r="E128" s="149">
        <f t="shared" si="66"/>
        <v>0</v>
      </c>
      <c r="F128" s="149">
        <f t="shared" si="66"/>
        <v>0</v>
      </c>
      <c r="G128" s="149">
        <f t="shared" si="66"/>
        <v>0</v>
      </c>
      <c r="H128" s="149">
        <f t="shared" si="66"/>
        <v>7183</v>
      </c>
      <c r="I128" s="149">
        <f t="shared" si="66"/>
        <v>0</v>
      </c>
      <c r="J128" s="149">
        <f t="shared" si="66"/>
        <v>0</v>
      </c>
      <c r="K128" s="149">
        <v>0</v>
      </c>
      <c r="L128" s="149">
        <f t="shared" si="66"/>
        <v>0</v>
      </c>
      <c r="M128" s="149">
        <f t="shared" si="66"/>
        <v>0</v>
      </c>
    </row>
    <row r="129" spans="1:13" ht="12.75" customHeight="1">
      <c r="A129" s="150">
        <v>321</v>
      </c>
      <c r="B129" s="151" t="s">
        <v>35</v>
      </c>
      <c r="C129" s="163">
        <v>7183</v>
      </c>
      <c r="D129" s="163">
        <f t="shared" ref="D129:M129" si="67">D130</f>
        <v>0</v>
      </c>
      <c r="E129" s="163">
        <f t="shared" si="67"/>
        <v>0</v>
      </c>
      <c r="F129" s="163">
        <f t="shared" si="67"/>
        <v>0</v>
      </c>
      <c r="G129" s="163">
        <f t="shared" si="67"/>
        <v>0</v>
      </c>
      <c r="H129" s="163">
        <v>7183</v>
      </c>
      <c r="I129" s="163">
        <f t="shared" si="67"/>
        <v>0</v>
      </c>
      <c r="J129" s="163">
        <f t="shared" si="67"/>
        <v>0</v>
      </c>
      <c r="K129" s="163">
        <v>0</v>
      </c>
      <c r="L129" s="163">
        <f t="shared" si="67"/>
        <v>0</v>
      </c>
      <c r="M129" s="163">
        <f t="shared" si="67"/>
        <v>0</v>
      </c>
    </row>
    <row r="130" spans="1:13" ht="12.75" customHeight="1">
      <c r="A130" s="153"/>
      <c r="B130" s="154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</row>
    <row r="131" spans="1:13" ht="26.25" customHeight="1">
      <c r="A131" s="221" t="s">
        <v>86</v>
      </c>
      <c r="B131" s="222"/>
      <c r="C131" s="175">
        <f>C132</f>
        <v>64327</v>
      </c>
      <c r="D131" s="175">
        <f t="shared" ref="D131:M131" si="68">D132</f>
        <v>0</v>
      </c>
      <c r="E131" s="175">
        <f t="shared" si="68"/>
        <v>0</v>
      </c>
      <c r="F131" s="175">
        <f t="shared" si="68"/>
        <v>0</v>
      </c>
      <c r="G131" s="175">
        <f t="shared" si="68"/>
        <v>0</v>
      </c>
      <c r="H131" s="175">
        <f t="shared" si="68"/>
        <v>0</v>
      </c>
      <c r="I131" s="175">
        <f>I132</f>
        <v>0</v>
      </c>
      <c r="J131" s="175">
        <f t="shared" si="68"/>
        <v>64327</v>
      </c>
      <c r="K131" s="175">
        <v>0</v>
      </c>
      <c r="L131" s="175">
        <f t="shared" si="68"/>
        <v>0</v>
      </c>
      <c r="M131" s="175">
        <f t="shared" si="68"/>
        <v>0</v>
      </c>
    </row>
    <row r="132" spans="1:13" ht="12.75" customHeight="1">
      <c r="A132" s="167">
        <v>3</v>
      </c>
      <c r="B132" s="168" t="s">
        <v>29</v>
      </c>
      <c r="C132" s="162">
        <f>C133</f>
        <v>64327</v>
      </c>
      <c r="D132" s="162">
        <f t="shared" ref="D132:J132" si="69">D133+D140</f>
        <v>0</v>
      </c>
      <c r="E132" s="162">
        <f t="shared" si="69"/>
        <v>0</v>
      </c>
      <c r="F132" s="162">
        <f t="shared" si="69"/>
        <v>0</v>
      </c>
      <c r="G132" s="162">
        <f t="shared" si="69"/>
        <v>0</v>
      </c>
      <c r="H132" s="162">
        <f t="shared" si="69"/>
        <v>0</v>
      </c>
      <c r="I132" s="162">
        <f t="shared" si="69"/>
        <v>0</v>
      </c>
      <c r="J132" s="162">
        <f t="shared" si="69"/>
        <v>64327</v>
      </c>
      <c r="K132" s="162">
        <v>0</v>
      </c>
      <c r="L132" s="162">
        <v>0</v>
      </c>
      <c r="M132" s="162">
        <f>M133+M140</f>
        <v>0</v>
      </c>
    </row>
    <row r="133" spans="1:13" ht="12.75" customHeight="1">
      <c r="A133" s="147">
        <v>32</v>
      </c>
      <c r="B133" s="170" t="s">
        <v>34</v>
      </c>
      <c r="C133" s="149">
        <f>C134</f>
        <v>64327</v>
      </c>
      <c r="D133" s="149">
        <v>0</v>
      </c>
      <c r="E133" s="149">
        <f t="shared" ref="E133:I133" si="70">E135+E137</f>
        <v>0</v>
      </c>
      <c r="F133" s="149">
        <f t="shared" si="70"/>
        <v>0</v>
      </c>
      <c r="G133" s="149">
        <f t="shared" si="70"/>
        <v>0</v>
      </c>
      <c r="H133" s="149">
        <f t="shared" si="70"/>
        <v>0</v>
      </c>
      <c r="I133" s="149">
        <f t="shared" si="70"/>
        <v>0</v>
      </c>
      <c r="J133" s="149">
        <f>J134</f>
        <v>64327</v>
      </c>
      <c r="K133" s="149">
        <v>0</v>
      </c>
      <c r="L133" s="149">
        <v>0</v>
      </c>
      <c r="M133" s="149">
        <f>M135+M137</f>
        <v>0</v>
      </c>
    </row>
    <row r="134" spans="1:13" s="184" customFormat="1" ht="12.75" customHeight="1">
      <c r="A134" s="181">
        <v>324</v>
      </c>
      <c r="B134" s="182" t="s">
        <v>49</v>
      </c>
      <c r="C134" s="183">
        <v>64327</v>
      </c>
      <c r="D134" s="183"/>
      <c r="E134" s="183"/>
      <c r="F134" s="183"/>
      <c r="G134" s="183"/>
      <c r="H134" s="183"/>
      <c r="I134" s="183"/>
      <c r="J134" s="183">
        <v>64327</v>
      </c>
      <c r="K134" s="183"/>
      <c r="L134" s="183"/>
      <c r="M134" s="183"/>
    </row>
    <row r="135" spans="1:13" ht="12.75" customHeight="1">
      <c r="A135" s="153"/>
      <c r="B135" s="180"/>
      <c r="C135" s="183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</row>
    <row r="136" spans="1:13">
      <c r="A136" s="225" t="s">
        <v>90</v>
      </c>
      <c r="B136" s="225"/>
      <c r="C136" s="175">
        <f>C137</f>
        <v>96588</v>
      </c>
      <c r="D136" s="175">
        <f t="shared" ref="D136:M137" si="71">D137</f>
        <v>10000</v>
      </c>
      <c r="E136" s="175">
        <f t="shared" si="71"/>
        <v>0</v>
      </c>
      <c r="F136" s="175">
        <f t="shared" si="71"/>
        <v>0</v>
      </c>
      <c r="G136" s="175">
        <f t="shared" si="71"/>
        <v>0</v>
      </c>
      <c r="H136" s="175">
        <f t="shared" si="71"/>
        <v>0</v>
      </c>
      <c r="I136" s="175">
        <f t="shared" si="71"/>
        <v>0</v>
      </c>
      <c r="J136" s="175">
        <f t="shared" si="71"/>
        <v>0</v>
      </c>
      <c r="K136" s="175">
        <v>0</v>
      </c>
      <c r="L136" s="175">
        <f t="shared" si="71"/>
        <v>86588</v>
      </c>
      <c r="M136" s="175">
        <f t="shared" si="71"/>
        <v>0</v>
      </c>
    </row>
    <row r="137" spans="1:13">
      <c r="A137" s="167">
        <v>3</v>
      </c>
      <c r="B137" s="168" t="s">
        <v>29</v>
      </c>
      <c r="C137" s="162">
        <f>C138</f>
        <v>96588</v>
      </c>
      <c r="D137" s="162">
        <f t="shared" si="71"/>
        <v>10000</v>
      </c>
      <c r="E137" s="162">
        <f t="shared" si="71"/>
        <v>0</v>
      </c>
      <c r="F137" s="162">
        <f t="shared" si="71"/>
        <v>0</v>
      </c>
      <c r="G137" s="162">
        <f t="shared" si="71"/>
        <v>0</v>
      </c>
      <c r="H137" s="162">
        <f t="shared" si="71"/>
        <v>0</v>
      </c>
      <c r="I137" s="162">
        <f t="shared" si="71"/>
        <v>0</v>
      </c>
      <c r="J137" s="162">
        <f t="shared" si="71"/>
        <v>0</v>
      </c>
      <c r="K137" s="162">
        <f>K138</f>
        <v>0</v>
      </c>
      <c r="L137" s="162">
        <f>L138</f>
        <v>86588</v>
      </c>
      <c r="M137" s="162">
        <f t="shared" si="71"/>
        <v>0</v>
      </c>
    </row>
    <row r="138" spans="1:13">
      <c r="A138" s="169">
        <v>32</v>
      </c>
      <c r="B138" s="170" t="s">
        <v>34</v>
      </c>
      <c r="C138" s="149">
        <f>C139+C141</f>
        <v>96588</v>
      </c>
      <c r="D138" s="149">
        <f>D139+D141</f>
        <v>10000</v>
      </c>
      <c r="E138" s="149">
        <f t="shared" ref="E138:J138" si="72">E139+E141+E144</f>
        <v>0</v>
      </c>
      <c r="F138" s="149"/>
      <c r="G138" s="149"/>
      <c r="H138" s="149"/>
      <c r="I138" s="149">
        <f t="shared" si="72"/>
        <v>0</v>
      </c>
      <c r="J138" s="149">
        <f t="shared" si="72"/>
        <v>0</v>
      </c>
      <c r="K138" s="149">
        <v>0</v>
      </c>
      <c r="L138" s="149">
        <f>L139+L141+L144</f>
        <v>86588</v>
      </c>
      <c r="M138" s="149">
        <f>M139+M141+M144</f>
        <v>0</v>
      </c>
    </row>
    <row r="139" spans="1:13" ht="15.75" customHeight="1">
      <c r="A139" s="150">
        <v>321</v>
      </c>
      <c r="B139" s="151" t="s">
        <v>35</v>
      </c>
      <c r="C139" s="163">
        <v>70252</v>
      </c>
      <c r="D139" s="163">
        <v>600</v>
      </c>
      <c r="E139" s="163">
        <f t="shared" ref="E139:M139" si="73">E140+E141+E142</f>
        <v>0</v>
      </c>
      <c r="F139" s="163">
        <f t="shared" si="73"/>
        <v>0</v>
      </c>
      <c r="G139" s="163">
        <f t="shared" si="73"/>
        <v>0</v>
      </c>
      <c r="H139" s="163">
        <f t="shared" si="73"/>
        <v>0</v>
      </c>
      <c r="I139" s="163">
        <f t="shared" si="73"/>
        <v>0</v>
      </c>
      <c r="J139" s="163">
        <f t="shared" si="73"/>
        <v>0</v>
      </c>
      <c r="K139" s="163">
        <v>0</v>
      </c>
      <c r="L139" s="163">
        <v>69652</v>
      </c>
      <c r="M139" s="163">
        <f t="shared" si="73"/>
        <v>0</v>
      </c>
    </row>
    <row r="140" spans="1:13" ht="12.75" hidden="1" customHeight="1">
      <c r="A140" s="153"/>
      <c r="B140" s="154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</row>
    <row r="141" spans="1:13" ht="19.5" customHeight="1">
      <c r="A141" s="150">
        <v>329</v>
      </c>
      <c r="B141" s="151" t="s">
        <v>38</v>
      </c>
      <c r="C141" s="163">
        <v>26336</v>
      </c>
      <c r="D141" s="163">
        <v>9400</v>
      </c>
      <c r="E141" s="163">
        <f t="shared" ref="E141:J141" si="74">SUM(E142:E146)</f>
        <v>0</v>
      </c>
      <c r="F141" s="163"/>
      <c r="G141" s="163"/>
      <c r="H141" s="163"/>
      <c r="I141" s="163">
        <f t="shared" si="74"/>
        <v>0</v>
      </c>
      <c r="J141" s="163">
        <f t="shared" si="74"/>
        <v>0</v>
      </c>
      <c r="K141" s="163">
        <f>K142</f>
        <v>0</v>
      </c>
      <c r="L141" s="163">
        <v>16936</v>
      </c>
      <c r="M141" s="163">
        <f>SUM(M142:M146)</f>
        <v>0</v>
      </c>
    </row>
    <row r="142" spans="1:13" ht="12.75" customHeight="1">
      <c r="A142" s="153"/>
      <c r="B142" s="154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1:13" hidden="1">
      <c r="A143" s="153"/>
      <c r="B143" s="174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</row>
    <row r="144" spans="1:13" s="12" customFormat="1" ht="12.75" customHeight="1">
      <c r="A144" s="226" t="s">
        <v>74</v>
      </c>
      <c r="B144" s="226"/>
      <c r="C144" s="158">
        <f>C145+C155</f>
        <v>93418</v>
      </c>
      <c r="D144" s="158">
        <f t="shared" ref="D144:M144" si="75">D145+D155</f>
        <v>0</v>
      </c>
      <c r="E144" s="158">
        <f t="shared" si="75"/>
        <v>0</v>
      </c>
      <c r="F144" s="158">
        <f t="shared" si="75"/>
        <v>91749</v>
      </c>
      <c r="G144" s="158">
        <f t="shared" si="75"/>
        <v>1669</v>
      </c>
      <c r="H144" s="158">
        <f t="shared" si="75"/>
        <v>0</v>
      </c>
      <c r="I144" s="158">
        <f t="shared" si="75"/>
        <v>0</v>
      </c>
      <c r="J144" s="158">
        <f t="shared" si="75"/>
        <v>0</v>
      </c>
      <c r="K144" s="158">
        <f t="shared" si="75"/>
        <v>0</v>
      </c>
      <c r="L144" s="158">
        <f t="shared" si="75"/>
        <v>0</v>
      </c>
      <c r="M144" s="158">
        <f t="shared" si="75"/>
        <v>0</v>
      </c>
    </row>
    <row r="145" spans="1:13" s="12" customFormat="1" ht="12.75" customHeight="1">
      <c r="A145" s="176" t="s">
        <v>75</v>
      </c>
      <c r="B145" s="177"/>
      <c r="C145" s="175">
        <f>SUM(D145:K145)</f>
        <v>93418</v>
      </c>
      <c r="D145" s="175">
        <f t="shared" ref="D145:M145" si="76">D146</f>
        <v>0</v>
      </c>
      <c r="E145" s="175">
        <f t="shared" si="76"/>
        <v>0</v>
      </c>
      <c r="F145" s="175">
        <f t="shared" si="76"/>
        <v>91749</v>
      </c>
      <c r="G145" s="175">
        <f t="shared" si="76"/>
        <v>1669</v>
      </c>
      <c r="H145" s="175">
        <f t="shared" si="76"/>
        <v>0</v>
      </c>
      <c r="I145" s="175">
        <f t="shared" si="76"/>
        <v>0</v>
      </c>
      <c r="J145" s="175">
        <f t="shared" si="76"/>
        <v>0</v>
      </c>
      <c r="K145" s="175">
        <v>0</v>
      </c>
      <c r="L145" s="175">
        <f t="shared" si="76"/>
        <v>0</v>
      </c>
      <c r="M145" s="175">
        <f t="shared" si="76"/>
        <v>0</v>
      </c>
    </row>
    <row r="146" spans="1:13" s="12" customFormat="1" ht="25.5">
      <c r="A146" s="144">
        <v>4</v>
      </c>
      <c r="B146" s="161" t="s">
        <v>42</v>
      </c>
      <c r="C146" s="162">
        <f t="shared" ref="C146:C160" si="77">SUM(D146:K146)</f>
        <v>93418</v>
      </c>
      <c r="D146" s="162">
        <f t="shared" ref="D146:L146" si="78">D147</f>
        <v>0</v>
      </c>
      <c r="E146" s="162">
        <f t="shared" si="78"/>
        <v>0</v>
      </c>
      <c r="F146" s="162">
        <f t="shared" si="78"/>
        <v>91749</v>
      </c>
      <c r="G146" s="162">
        <f t="shared" si="78"/>
        <v>1669</v>
      </c>
      <c r="H146" s="162">
        <f t="shared" si="78"/>
        <v>0</v>
      </c>
      <c r="I146" s="162">
        <f t="shared" si="78"/>
        <v>0</v>
      </c>
      <c r="J146" s="162">
        <f>J147</f>
        <v>0</v>
      </c>
      <c r="K146" s="162">
        <v>0</v>
      </c>
      <c r="L146" s="162">
        <f t="shared" si="78"/>
        <v>0</v>
      </c>
      <c r="M146" s="162">
        <f>M147</f>
        <v>0</v>
      </c>
    </row>
    <row r="147" spans="1:13" s="12" customFormat="1" ht="25.5">
      <c r="A147" s="147">
        <v>42</v>
      </c>
      <c r="B147" s="148" t="s">
        <v>43</v>
      </c>
      <c r="C147" s="149">
        <f>C148+C152</f>
        <v>93418</v>
      </c>
      <c r="D147" s="149">
        <f t="shared" ref="D147:I147" si="79">D148+D152</f>
        <v>0</v>
      </c>
      <c r="E147" s="149">
        <f t="shared" si="79"/>
        <v>0</v>
      </c>
      <c r="F147" s="149">
        <f t="shared" si="79"/>
        <v>91749</v>
      </c>
      <c r="G147" s="149">
        <f t="shared" si="79"/>
        <v>1669</v>
      </c>
      <c r="H147" s="149">
        <f t="shared" si="79"/>
        <v>0</v>
      </c>
      <c r="I147" s="149">
        <f t="shared" si="79"/>
        <v>0</v>
      </c>
      <c r="J147" s="149">
        <f>J148+J152</f>
        <v>0</v>
      </c>
      <c r="K147" s="149">
        <v>0</v>
      </c>
      <c r="L147" s="149">
        <f>L148+L152</f>
        <v>0</v>
      </c>
      <c r="M147" s="149">
        <f>M148+M152</f>
        <v>0</v>
      </c>
    </row>
    <row r="148" spans="1:13" ht="15.75" customHeight="1">
      <c r="A148" s="150">
        <v>422</v>
      </c>
      <c r="B148" s="151" t="s">
        <v>41</v>
      </c>
      <c r="C148" s="163">
        <v>88749</v>
      </c>
      <c r="D148" s="163">
        <f>D149+D150+D151</f>
        <v>0</v>
      </c>
      <c r="E148" s="163">
        <f t="shared" ref="E148:M148" si="80">E149+E150+E151</f>
        <v>0</v>
      </c>
      <c r="F148" s="163">
        <v>88749</v>
      </c>
      <c r="G148" s="163">
        <f t="shared" si="80"/>
        <v>0</v>
      </c>
      <c r="H148" s="163">
        <f t="shared" si="80"/>
        <v>0</v>
      </c>
      <c r="I148" s="163">
        <f t="shared" si="80"/>
        <v>0</v>
      </c>
      <c r="J148" s="163">
        <f t="shared" si="80"/>
        <v>0</v>
      </c>
      <c r="K148" s="163">
        <v>0</v>
      </c>
      <c r="L148" s="163">
        <f t="shared" si="80"/>
        <v>0</v>
      </c>
      <c r="M148" s="163">
        <f t="shared" si="80"/>
        <v>0</v>
      </c>
    </row>
    <row r="149" spans="1:13" ht="12.75" hidden="1" customHeight="1">
      <c r="A149" s="153"/>
      <c r="B149" s="154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</row>
    <row r="150" spans="1:13" ht="12.75" hidden="1" customHeight="1">
      <c r="A150" s="153"/>
      <c r="B150" s="154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1:13" s="12" customFormat="1" ht="12.75" hidden="1" customHeight="1">
      <c r="A151" s="153"/>
      <c r="B151" s="154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</row>
    <row r="152" spans="1:13" ht="25.5">
      <c r="A152" s="150">
        <v>424</v>
      </c>
      <c r="B152" s="151" t="s">
        <v>44</v>
      </c>
      <c r="C152" s="163">
        <v>4669</v>
      </c>
      <c r="D152" s="163">
        <f t="shared" ref="D152:M152" si="81">D153</f>
        <v>0</v>
      </c>
      <c r="E152" s="163">
        <f t="shared" si="81"/>
        <v>0</v>
      </c>
      <c r="F152" s="163">
        <v>3000</v>
      </c>
      <c r="G152" s="163">
        <v>1669</v>
      </c>
      <c r="H152" s="163">
        <f t="shared" si="81"/>
        <v>0</v>
      </c>
      <c r="I152" s="163">
        <f t="shared" si="81"/>
        <v>0</v>
      </c>
      <c r="J152" s="163">
        <f t="shared" si="81"/>
        <v>0</v>
      </c>
      <c r="K152" s="163">
        <v>0</v>
      </c>
      <c r="L152" s="163">
        <f t="shared" si="81"/>
        <v>0</v>
      </c>
      <c r="M152" s="163">
        <f t="shared" si="81"/>
        <v>0</v>
      </c>
    </row>
    <row r="153" spans="1:13" ht="12.75" hidden="1" customHeight="1">
      <c r="A153" s="153"/>
      <c r="B153" s="154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1:13">
      <c r="A154" s="153"/>
      <c r="B154" s="154"/>
      <c r="C154" s="152">
        <f t="shared" si="77"/>
        <v>0</v>
      </c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</row>
    <row r="155" spans="1:13" s="12" customFormat="1">
      <c r="A155" s="176" t="s">
        <v>58</v>
      </c>
      <c r="B155" s="177"/>
      <c r="C155" s="175">
        <f t="shared" si="77"/>
        <v>0</v>
      </c>
      <c r="D155" s="175">
        <f>'PLAN RASHODA I IZDATAKA'!D156</f>
        <v>0</v>
      </c>
      <c r="E155" s="175">
        <f>'PLAN RASHODA I IZDATAKA'!E156</f>
        <v>0</v>
      </c>
      <c r="F155" s="175">
        <f>'PLAN RASHODA I IZDATAKA'!F156</f>
        <v>0</v>
      </c>
      <c r="G155" s="175">
        <f>'PLAN RASHODA I IZDATAKA'!G156</f>
        <v>0</v>
      </c>
      <c r="H155" s="175">
        <f>'PLAN RASHODA I IZDATAKA'!H156</f>
        <v>0</v>
      </c>
      <c r="I155" s="175">
        <f>'PLAN RASHODA I IZDATAKA'!I156</f>
        <v>0</v>
      </c>
      <c r="J155" s="175">
        <f>'PLAN RASHODA I IZDATAKA'!J156</f>
        <v>0</v>
      </c>
      <c r="K155" s="175">
        <v>0</v>
      </c>
      <c r="L155" s="175">
        <f>'PLAN RASHODA I IZDATAKA'!L156</f>
        <v>0</v>
      </c>
      <c r="M155" s="175">
        <f>'PLAN RASHODA I IZDATAKA'!M156</f>
        <v>0</v>
      </c>
    </row>
    <row r="156" spans="1:13" s="12" customFormat="1" ht="25.5">
      <c r="A156" s="144">
        <v>4</v>
      </c>
      <c r="B156" s="161" t="s">
        <v>42</v>
      </c>
      <c r="C156" s="162">
        <f t="shared" si="77"/>
        <v>0</v>
      </c>
      <c r="D156" s="162">
        <f t="shared" ref="D156:M156" si="82">D157</f>
        <v>0</v>
      </c>
      <c r="E156" s="162">
        <f t="shared" si="82"/>
        <v>0</v>
      </c>
      <c r="F156" s="162">
        <f t="shared" si="82"/>
        <v>0</v>
      </c>
      <c r="G156" s="162">
        <f t="shared" si="82"/>
        <v>0</v>
      </c>
      <c r="H156" s="162">
        <f t="shared" si="82"/>
        <v>0</v>
      </c>
      <c r="I156" s="162">
        <f t="shared" si="82"/>
        <v>0</v>
      </c>
      <c r="J156" s="162">
        <f t="shared" si="82"/>
        <v>0</v>
      </c>
      <c r="K156" s="162">
        <v>0</v>
      </c>
      <c r="L156" s="162">
        <f t="shared" si="82"/>
        <v>0</v>
      </c>
      <c r="M156" s="162">
        <f t="shared" si="82"/>
        <v>0</v>
      </c>
    </row>
    <row r="157" spans="1:13" s="12" customFormat="1" ht="25.5">
      <c r="A157" s="147">
        <v>45</v>
      </c>
      <c r="B157" s="148" t="s">
        <v>53</v>
      </c>
      <c r="C157" s="149">
        <f t="shared" si="77"/>
        <v>0</v>
      </c>
      <c r="D157" s="149">
        <f t="shared" ref="D157:M157" si="83">D158</f>
        <v>0</v>
      </c>
      <c r="E157" s="149">
        <f t="shared" si="83"/>
        <v>0</v>
      </c>
      <c r="F157" s="149">
        <f t="shared" si="83"/>
        <v>0</v>
      </c>
      <c r="G157" s="149">
        <f t="shared" si="83"/>
        <v>0</v>
      </c>
      <c r="H157" s="149">
        <f t="shared" si="83"/>
        <v>0</v>
      </c>
      <c r="I157" s="149">
        <f t="shared" si="83"/>
        <v>0</v>
      </c>
      <c r="J157" s="149">
        <f t="shared" si="83"/>
        <v>0</v>
      </c>
      <c r="K157" s="149">
        <v>0</v>
      </c>
      <c r="L157" s="149">
        <f t="shared" si="83"/>
        <v>0</v>
      </c>
      <c r="M157" s="149">
        <f t="shared" si="83"/>
        <v>0</v>
      </c>
    </row>
    <row r="158" spans="1:13" s="12" customFormat="1" ht="25.5">
      <c r="A158" s="150">
        <v>451</v>
      </c>
      <c r="B158" s="151" t="s">
        <v>54</v>
      </c>
      <c r="C158" s="163">
        <f t="shared" si="77"/>
        <v>0</v>
      </c>
      <c r="D158" s="163">
        <f t="shared" ref="D158:M158" si="84">D159</f>
        <v>0</v>
      </c>
      <c r="E158" s="163">
        <f t="shared" si="84"/>
        <v>0</v>
      </c>
      <c r="F158" s="163">
        <f t="shared" si="84"/>
        <v>0</v>
      </c>
      <c r="G158" s="163">
        <f t="shared" si="84"/>
        <v>0</v>
      </c>
      <c r="H158" s="163">
        <f t="shared" si="84"/>
        <v>0</v>
      </c>
      <c r="I158" s="163">
        <f t="shared" si="84"/>
        <v>0</v>
      </c>
      <c r="J158" s="163">
        <f t="shared" si="84"/>
        <v>0</v>
      </c>
      <c r="K158" s="163">
        <v>0</v>
      </c>
      <c r="L158" s="163">
        <f t="shared" si="84"/>
        <v>0</v>
      </c>
      <c r="M158" s="163">
        <f t="shared" si="84"/>
        <v>0</v>
      </c>
    </row>
    <row r="159" spans="1:13" ht="26.25" customHeight="1">
      <c r="A159" s="153">
        <v>4511</v>
      </c>
      <c r="B159" s="154" t="s">
        <v>54</v>
      </c>
      <c r="C159" s="152">
        <f t="shared" si="77"/>
        <v>0</v>
      </c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1:13" ht="12.75" customHeight="1">
      <c r="A160" s="153"/>
      <c r="B160" s="154"/>
      <c r="C160" s="152">
        <f t="shared" si="77"/>
        <v>0</v>
      </c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</row>
    <row r="161" spans="1:13" ht="27" customHeight="1">
      <c r="A161" s="227" t="s">
        <v>64</v>
      </c>
      <c r="B161" s="227"/>
      <c r="C161" s="158">
        <f t="shared" ref="C161:C167" si="85">SUM(D161:K161)</f>
        <v>0</v>
      </c>
      <c r="D161" s="158">
        <f t="shared" ref="D161:M161" si="86">D162</f>
        <v>0</v>
      </c>
      <c r="E161" s="158">
        <f t="shared" si="86"/>
        <v>0</v>
      </c>
      <c r="F161" s="158">
        <f t="shared" si="86"/>
        <v>0</v>
      </c>
      <c r="G161" s="158">
        <f t="shared" si="86"/>
        <v>0</v>
      </c>
      <c r="H161" s="158">
        <f t="shared" si="86"/>
        <v>0</v>
      </c>
      <c r="I161" s="158">
        <f t="shared" si="86"/>
        <v>0</v>
      </c>
      <c r="J161" s="158">
        <f t="shared" si="86"/>
        <v>0</v>
      </c>
      <c r="K161" s="158">
        <v>0</v>
      </c>
      <c r="L161" s="158">
        <f t="shared" si="86"/>
        <v>0</v>
      </c>
      <c r="M161" s="158">
        <f t="shared" si="86"/>
        <v>0</v>
      </c>
    </row>
    <row r="162" spans="1:13" ht="26.25" customHeight="1">
      <c r="A162" s="224" t="s">
        <v>65</v>
      </c>
      <c r="B162" s="224"/>
      <c r="C162" s="160">
        <f t="shared" si="85"/>
        <v>0</v>
      </c>
      <c r="D162" s="160">
        <f t="shared" ref="D162:M162" si="87">D163</f>
        <v>0</v>
      </c>
      <c r="E162" s="160">
        <f t="shared" si="87"/>
        <v>0</v>
      </c>
      <c r="F162" s="160">
        <f t="shared" si="87"/>
        <v>0</v>
      </c>
      <c r="G162" s="160">
        <f t="shared" si="87"/>
        <v>0</v>
      </c>
      <c r="H162" s="160">
        <f t="shared" si="87"/>
        <v>0</v>
      </c>
      <c r="I162" s="160">
        <f t="shared" si="87"/>
        <v>0</v>
      </c>
      <c r="J162" s="160">
        <f t="shared" si="87"/>
        <v>0</v>
      </c>
      <c r="K162" s="160">
        <v>0</v>
      </c>
      <c r="L162" s="160">
        <f t="shared" si="87"/>
        <v>0</v>
      </c>
      <c r="M162" s="160">
        <f t="shared" si="87"/>
        <v>0</v>
      </c>
    </row>
    <row r="163" spans="1:13" ht="18" customHeight="1">
      <c r="A163" s="178">
        <v>3</v>
      </c>
      <c r="B163" s="168" t="s">
        <v>29</v>
      </c>
      <c r="C163" s="162">
        <f t="shared" si="85"/>
        <v>0</v>
      </c>
      <c r="D163" s="162">
        <f t="shared" ref="D163:M163" si="88">D164</f>
        <v>0</v>
      </c>
      <c r="E163" s="162">
        <f t="shared" si="88"/>
        <v>0</v>
      </c>
      <c r="F163" s="162">
        <f t="shared" si="88"/>
        <v>0</v>
      </c>
      <c r="G163" s="162">
        <f t="shared" si="88"/>
        <v>0</v>
      </c>
      <c r="H163" s="162">
        <f t="shared" si="88"/>
        <v>0</v>
      </c>
      <c r="I163" s="162">
        <f t="shared" si="88"/>
        <v>0</v>
      </c>
      <c r="J163" s="162">
        <f t="shared" si="88"/>
        <v>0</v>
      </c>
      <c r="K163" s="162">
        <v>0</v>
      </c>
      <c r="L163" s="162">
        <f t="shared" si="88"/>
        <v>0</v>
      </c>
      <c r="M163" s="162">
        <f t="shared" si="88"/>
        <v>0</v>
      </c>
    </row>
    <row r="164" spans="1:13">
      <c r="A164" s="169">
        <v>32</v>
      </c>
      <c r="B164" s="170" t="s">
        <v>34</v>
      </c>
      <c r="C164" s="149">
        <f t="shared" si="85"/>
        <v>0</v>
      </c>
      <c r="D164" s="149">
        <f t="shared" ref="D164:M164" si="89">D165</f>
        <v>0</v>
      </c>
      <c r="E164" s="149">
        <f t="shared" si="89"/>
        <v>0</v>
      </c>
      <c r="F164" s="149">
        <f t="shared" si="89"/>
        <v>0</v>
      </c>
      <c r="G164" s="149">
        <f t="shared" si="89"/>
        <v>0</v>
      </c>
      <c r="H164" s="149">
        <f t="shared" si="89"/>
        <v>0</v>
      </c>
      <c r="I164" s="149">
        <f t="shared" si="89"/>
        <v>0</v>
      </c>
      <c r="J164" s="149">
        <f t="shared" si="89"/>
        <v>0</v>
      </c>
      <c r="K164" s="149">
        <v>0</v>
      </c>
      <c r="L164" s="149">
        <f t="shared" si="89"/>
        <v>0</v>
      </c>
      <c r="M164" s="149">
        <f t="shared" si="89"/>
        <v>0</v>
      </c>
    </row>
    <row r="165" spans="1:13">
      <c r="A165" s="171">
        <v>323</v>
      </c>
      <c r="B165" s="172" t="s">
        <v>37</v>
      </c>
      <c r="C165" s="163">
        <f t="shared" si="85"/>
        <v>0</v>
      </c>
      <c r="D165" s="163">
        <f t="shared" ref="D165:M165" si="90">D166</f>
        <v>0</v>
      </c>
      <c r="E165" s="163">
        <f t="shared" si="90"/>
        <v>0</v>
      </c>
      <c r="F165" s="163">
        <f t="shared" si="90"/>
        <v>0</v>
      </c>
      <c r="G165" s="163">
        <f t="shared" si="90"/>
        <v>0</v>
      </c>
      <c r="H165" s="163">
        <f t="shared" si="90"/>
        <v>0</v>
      </c>
      <c r="I165" s="163">
        <f t="shared" si="90"/>
        <v>0</v>
      </c>
      <c r="J165" s="163">
        <f t="shared" si="90"/>
        <v>0</v>
      </c>
      <c r="K165" s="163">
        <v>0</v>
      </c>
      <c r="L165" s="163">
        <f t="shared" si="90"/>
        <v>0</v>
      </c>
      <c r="M165" s="163">
        <f t="shared" si="90"/>
        <v>0</v>
      </c>
    </row>
    <row r="166" spans="1:13" ht="12.75" customHeight="1">
      <c r="A166" s="153">
        <v>3232</v>
      </c>
      <c r="B166" s="154" t="s">
        <v>48</v>
      </c>
      <c r="C166" s="152">
        <f t="shared" si="85"/>
        <v>0</v>
      </c>
      <c r="D166" s="152"/>
      <c r="E166" s="152">
        <v>0</v>
      </c>
      <c r="F166" s="152">
        <v>0</v>
      </c>
      <c r="G166" s="152">
        <v>0</v>
      </c>
      <c r="H166" s="152">
        <v>0</v>
      </c>
      <c r="I166" s="152">
        <v>0</v>
      </c>
      <c r="J166" s="152">
        <v>0</v>
      </c>
      <c r="K166" s="152">
        <v>0</v>
      </c>
      <c r="L166" s="152"/>
      <c r="M166" s="152"/>
    </row>
    <row r="167" spans="1:13">
      <c r="A167" s="153"/>
      <c r="B167" s="154"/>
      <c r="C167" s="152">
        <f t="shared" si="85"/>
        <v>0</v>
      </c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</row>
    <row r="168" spans="1:13" s="12" customFormat="1">
      <c r="A168" s="229" t="s">
        <v>52</v>
      </c>
      <c r="B168" s="229"/>
      <c r="C168" s="179">
        <f t="shared" ref="C168:M168" si="91">C6+C25+C66+C73+C93+C144+C161</f>
        <v>7317628</v>
      </c>
      <c r="D168" s="179">
        <f>D93+D25</f>
        <v>568103</v>
      </c>
      <c r="E168" s="179">
        <f t="shared" si="91"/>
        <v>5738690</v>
      </c>
      <c r="F168" s="179">
        <f t="shared" si="91"/>
        <v>149487</v>
      </c>
      <c r="G168" s="179">
        <f t="shared" si="91"/>
        <v>376910</v>
      </c>
      <c r="H168" s="179">
        <f>H6+H25+H66+H73+H93+H144+H161</f>
        <v>329834</v>
      </c>
      <c r="I168" s="179">
        <f t="shared" si="91"/>
        <v>3689</v>
      </c>
      <c r="J168" s="179">
        <f t="shared" si="91"/>
        <v>64327</v>
      </c>
      <c r="K168" s="179">
        <f t="shared" si="91"/>
        <v>0</v>
      </c>
      <c r="L168" s="179">
        <f t="shared" si="91"/>
        <v>86588</v>
      </c>
      <c r="M168" s="179">
        <f t="shared" si="91"/>
        <v>0</v>
      </c>
    </row>
    <row r="169" spans="1:13">
      <c r="A169" s="86"/>
      <c r="B169" s="15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</row>
    <row r="170" spans="1:13">
      <c r="A170" s="87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>
      <c r="A171" s="87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>
      <c r="A172" s="87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>
      <c r="A173" s="87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</sheetData>
  <mergeCells count="18">
    <mergeCell ref="A168:B168"/>
    <mergeCell ref="A6:B6"/>
    <mergeCell ref="A25:B25"/>
    <mergeCell ref="A73:B73"/>
    <mergeCell ref="A93:B93"/>
    <mergeCell ref="A26:B26"/>
    <mergeCell ref="A136:B136"/>
    <mergeCell ref="A1:M1"/>
    <mergeCell ref="A131:B131"/>
    <mergeCell ref="A103:B103"/>
    <mergeCell ref="A162:B162"/>
    <mergeCell ref="A118:B118"/>
    <mergeCell ref="A108:B108"/>
    <mergeCell ref="A94:B94"/>
    <mergeCell ref="A144:B144"/>
    <mergeCell ref="A66:B66"/>
    <mergeCell ref="A67:B67"/>
    <mergeCell ref="A161:B16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LIST</vt:lpstr>
      <vt:lpstr>PLAN PRIHODA</vt:lpstr>
      <vt:lpstr>OPĆI DIO I</vt:lpstr>
      <vt:lpstr>PLAN RASHODA I IZDATAKA</vt:lpstr>
      <vt:lpstr>'PLAN PRIHODA'!Ispis_naslova</vt:lpstr>
      <vt:lpstr>'PLAN RASHODA I IZDATAKA'!Ispis_naslova</vt:lpstr>
      <vt:lpstr>LIST!Podrucje_ispisa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2017-01-18T07:20:38Z</cp:lastPrinted>
  <dcterms:created xsi:type="dcterms:W3CDTF">2013-09-11T11:00:21Z</dcterms:created>
  <dcterms:modified xsi:type="dcterms:W3CDTF">2019-02-01T12:07:46Z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