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 activeTab="3"/>
  </bookViews>
  <sheets>
    <sheet name="MAPA" sheetId="1" r:id="rId1"/>
    <sheet name="OPĆI DIO 2" sheetId="4" r:id="rId2"/>
    <sheet name="PLAN PRIHODA" sheetId="2" r:id="rId3"/>
    <sheet name="PLAN RASHODA I IZDATAKA" sheetId="3" r:id="rId4"/>
  </sheets>
  <definedNames>
    <definedName name="_xlnm._FilterDatabase" localSheetId="3" hidden="1">'PLAN RASHODA I IZDATAKA'!#REF!</definedName>
    <definedName name="_xlnm.Print_Titles" localSheetId="2">'PLAN PRIHODA'!$1:$1</definedName>
    <definedName name="_xlnm.Print_Titles" localSheetId="3">'PLAN RASHODA I IZDATAKA'!$1:$2</definedName>
    <definedName name="_xlnm.Print_Area" localSheetId="0">MAPA!$A$1:$H$5</definedName>
    <definedName name="_xlnm.Print_Area" localSheetId="2">'PLAN PRIHODA'!$A$1:$I$56</definedName>
  </definedNames>
  <calcPr calcId="124519"/>
</workbook>
</file>

<file path=xl/calcChain.xml><?xml version="1.0" encoding="utf-8"?>
<calcChain xmlns="http://schemas.openxmlformats.org/spreadsheetml/2006/main">
  <c r="K25" i="3"/>
  <c r="K26"/>
  <c r="K27"/>
  <c r="K28"/>
  <c r="K29"/>
  <c r="K38"/>
  <c r="D59"/>
  <c r="F170"/>
  <c r="D97"/>
  <c r="C122"/>
  <c r="C35"/>
  <c r="D161"/>
  <c r="D160" s="1"/>
  <c r="F130"/>
  <c r="F131"/>
  <c r="C134"/>
  <c r="D133"/>
  <c r="D132" s="1"/>
  <c r="K130"/>
  <c r="C164"/>
  <c r="C163"/>
  <c r="C162"/>
  <c r="C161" l="1"/>
  <c r="C160" s="1"/>
  <c r="D130"/>
  <c r="D131"/>
  <c r="C32" l="1"/>
  <c r="C31"/>
  <c r="C37"/>
  <c r="B17" i="2"/>
  <c r="C30" i="3"/>
  <c r="C99"/>
  <c r="C98"/>
  <c r="C97" s="1"/>
  <c r="J96"/>
  <c r="I96"/>
  <c r="H96"/>
  <c r="G96"/>
  <c r="F96"/>
  <c r="E96"/>
  <c r="D96"/>
  <c r="C159"/>
  <c r="C96" l="1"/>
  <c r="K156"/>
  <c r="B24" i="2"/>
  <c r="M169" i="3"/>
  <c r="M168" s="1"/>
  <c r="M167" s="1"/>
  <c r="M166" s="1"/>
  <c r="M190" s="1"/>
  <c r="C171"/>
  <c r="H12" i="4"/>
  <c r="H22" s="1"/>
  <c r="G12"/>
  <c r="G22" s="1"/>
  <c r="F9"/>
  <c r="F6"/>
  <c r="F11" i="2"/>
  <c r="C139" i="3"/>
  <c r="C138" s="1"/>
  <c r="C144"/>
  <c r="C157"/>
  <c r="D180"/>
  <c r="D179" s="1"/>
  <c r="C152"/>
  <c r="C11"/>
  <c r="G15" i="2"/>
  <c r="G24" s="1"/>
  <c r="F9"/>
  <c r="F5"/>
  <c r="H5"/>
  <c r="E11"/>
  <c r="E24" s="1"/>
  <c r="H24"/>
  <c r="F7"/>
  <c r="D13"/>
  <c r="D24" s="1"/>
  <c r="C7"/>
  <c r="C24" s="1"/>
  <c r="C142" i="3"/>
  <c r="D156"/>
  <c r="H89"/>
  <c r="K82"/>
  <c r="K81" s="1"/>
  <c r="K80" s="1"/>
  <c r="K79" s="1"/>
  <c r="K78" s="1"/>
  <c r="C92"/>
  <c r="K158"/>
  <c r="H140"/>
  <c r="C141"/>
  <c r="C140" s="1"/>
  <c r="J151"/>
  <c r="C151" s="1"/>
  <c r="C150" s="1"/>
  <c r="C149" s="1"/>
  <c r="C148" s="1"/>
  <c r="C115"/>
  <c r="D114"/>
  <c r="D113" s="1"/>
  <c r="K111"/>
  <c r="E33"/>
  <c r="F33"/>
  <c r="G33"/>
  <c r="H33"/>
  <c r="I33"/>
  <c r="J33"/>
  <c r="K33"/>
  <c r="D33"/>
  <c r="C12"/>
  <c r="C13"/>
  <c r="C15"/>
  <c r="C17"/>
  <c r="C18"/>
  <c r="C21"/>
  <c r="C24"/>
  <c r="C63"/>
  <c r="C76"/>
  <c r="C87"/>
  <c r="C175"/>
  <c r="C176"/>
  <c r="C83"/>
  <c r="C84"/>
  <c r="C86"/>
  <c r="C88"/>
  <c r="C91"/>
  <c r="C95"/>
  <c r="C77"/>
  <c r="C34"/>
  <c r="C36"/>
  <c r="C39"/>
  <c r="C40"/>
  <c r="C41"/>
  <c r="C42"/>
  <c r="C43"/>
  <c r="C44"/>
  <c r="C45"/>
  <c r="C46"/>
  <c r="C48"/>
  <c r="C50"/>
  <c r="C51"/>
  <c r="C52"/>
  <c r="C53"/>
  <c r="C55"/>
  <c r="C58"/>
  <c r="K166"/>
  <c r="C188"/>
  <c r="C189"/>
  <c r="D170"/>
  <c r="C165"/>
  <c r="D119"/>
  <c r="D121"/>
  <c r="D124"/>
  <c r="C120"/>
  <c r="C123"/>
  <c r="C107"/>
  <c r="C110"/>
  <c r="E105"/>
  <c r="E104" s="1"/>
  <c r="F105"/>
  <c r="F104" s="1"/>
  <c r="G105"/>
  <c r="G104" s="1"/>
  <c r="H105"/>
  <c r="H104" s="1"/>
  <c r="I105"/>
  <c r="I104" s="1"/>
  <c r="J105"/>
  <c r="J104" s="1"/>
  <c r="K105"/>
  <c r="K104" s="1"/>
  <c r="D105"/>
  <c r="D104" s="1"/>
  <c r="E109"/>
  <c r="E108" s="1"/>
  <c r="F109"/>
  <c r="F108" s="1"/>
  <c r="G109"/>
  <c r="G108" s="1"/>
  <c r="H109"/>
  <c r="H108" s="1"/>
  <c r="I109"/>
  <c r="I108" s="1"/>
  <c r="J109"/>
  <c r="J108" s="1"/>
  <c r="K109"/>
  <c r="K108" s="1"/>
  <c r="D109"/>
  <c r="D108" s="1"/>
  <c r="C65"/>
  <c r="C66"/>
  <c r="E62"/>
  <c r="F62"/>
  <c r="F61" s="1"/>
  <c r="F60" s="1"/>
  <c r="F59" s="1"/>
  <c r="G62"/>
  <c r="H62"/>
  <c r="I62"/>
  <c r="J62"/>
  <c r="K62"/>
  <c r="D62"/>
  <c r="E64"/>
  <c r="E61" s="1"/>
  <c r="E60" s="1"/>
  <c r="E59" s="1"/>
  <c r="F64"/>
  <c r="G64"/>
  <c r="H64"/>
  <c r="I64"/>
  <c r="J64"/>
  <c r="K64"/>
  <c r="D64"/>
  <c r="D61" s="1"/>
  <c r="F10"/>
  <c r="F9" s="1"/>
  <c r="G10"/>
  <c r="H10"/>
  <c r="I10"/>
  <c r="J10"/>
  <c r="J9" s="1"/>
  <c r="F14"/>
  <c r="G14"/>
  <c r="H14"/>
  <c r="H9"/>
  <c r="I14"/>
  <c r="I9" s="1"/>
  <c r="J14"/>
  <c r="F16"/>
  <c r="G16"/>
  <c r="G9" s="1"/>
  <c r="G8" s="1"/>
  <c r="H16"/>
  <c r="I16"/>
  <c r="J16"/>
  <c r="F20"/>
  <c r="F19" s="1"/>
  <c r="G20"/>
  <c r="G19" s="1"/>
  <c r="H20"/>
  <c r="I20"/>
  <c r="J20"/>
  <c r="J19" s="1"/>
  <c r="F22"/>
  <c r="G22"/>
  <c r="H22"/>
  <c r="I22"/>
  <c r="I19" s="1"/>
  <c r="J22"/>
  <c r="E22"/>
  <c r="E14"/>
  <c r="E124"/>
  <c r="F124"/>
  <c r="G124"/>
  <c r="H124"/>
  <c r="I124"/>
  <c r="J124"/>
  <c r="E121"/>
  <c r="F121"/>
  <c r="G121"/>
  <c r="H121"/>
  <c r="I121"/>
  <c r="J121"/>
  <c r="E119"/>
  <c r="F119"/>
  <c r="G119"/>
  <c r="H119"/>
  <c r="I119"/>
  <c r="J119"/>
  <c r="D187"/>
  <c r="E187"/>
  <c r="E186"/>
  <c r="E185" s="1"/>
  <c r="E184" s="1"/>
  <c r="E183" s="1"/>
  <c r="F187"/>
  <c r="F186" s="1"/>
  <c r="F185" s="1"/>
  <c r="F184" s="1"/>
  <c r="F183" s="1"/>
  <c r="G187"/>
  <c r="G186" s="1"/>
  <c r="G185" s="1"/>
  <c r="G184" s="1"/>
  <c r="G183" s="1"/>
  <c r="H187"/>
  <c r="H186" s="1"/>
  <c r="H185" s="1"/>
  <c r="H184" s="1"/>
  <c r="H183" s="1"/>
  <c r="I187"/>
  <c r="I186" s="1"/>
  <c r="I185" s="1"/>
  <c r="I184" s="1"/>
  <c r="I183" s="1"/>
  <c r="J187"/>
  <c r="J186" s="1"/>
  <c r="J185" s="1"/>
  <c r="J184" s="1"/>
  <c r="J183" s="1"/>
  <c r="E180"/>
  <c r="E179" s="1"/>
  <c r="E178" s="1"/>
  <c r="E177" s="1"/>
  <c r="F180"/>
  <c r="F179" s="1"/>
  <c r="F178" s="1"/>
  <c r="F177" s="1"/>
  <c r="G180"/>
  <c r="G179" s="1"/>
  <c r="G178" s="1"/>
  <c r="G177" s="1"/>
  <c r="H180"/>
  <c r="H179" s="1"/>
  <c r="H178" s="1"/>
  <c r="H177" s="1"/>
  <c r="I180"/>
  <c r="I179" s="1"/>
  <c r="I178" s="1"/>
  <c r="I177" s="1"/>
  <c r="J180"/>
  <c r="J179" s="1"/>
  <c r="J178" s="1"/>
  <c r="J177" s="1"/>
  <c r="E170"/>
  <c r="G170"/>
  <c r="H170"/>
  <c r="H156"/>
  <c r="H154"/>
  <c r="H153" s="1"/>
  <c r="I170"/>
  <c r="J170"/>
  <c r="D174"/>
  <c r="E174"/>
  <c r="F174"/>
  <c r="G174"/>
  <c r="H174"/>
  <c r="I174"/>
  <c r="J174"/>
  <c r="D75"/>
  <c r="D74" s="1"/>
  <c r="E75"/>
  <c r="E74" s="1"/>
  <c r="E73" s="1"/>
  <c r="E72" s="1"/>
  <c r="E71" s="1"/>
  <c r="F75"/>
  <c r="F74" s="1"/>
  <c r="F73" s="1"/>
  <c r="F72" s="1"/>
  <c r="F71" s="1"/>
  <c r="G75"/>
  <c r="G74"/>
  <c r="G73" s="1"/>
  <c r="G72" s="1"/>
  <c r="G71" s="1"/>
  <c r="H75"/>
  <c r="H74" s="1"/>
  <c r="H73" s="1"/>
  <c r="H72" s="1"/>
  <c r="H71" s="1"/>
  <c r="I75"/>
  <c r="I74" s="1"/>
  <c r="I73" s="1"/>
  <c r="I72" s="1"/>
  <c r="I71" s="1"/>
  <c r="J75"/>
  <c r="J74" s="1"/>
  <c r="J73" s="1"/>
  <c r="J72" s="1"/>
  <c r="J71" s="1"/>
  <c r="D146"/>
  <c r="D145" s="1"/>
  <c r="E146"/>
  <c r="E145" s="1"/>
  <c r="F146"/>
  <c r="F145" s="1"/>
  <c r="G146"/>
  <c r="G145" s="1"/>
  <c r="H146"/>
  <c r="H145" s="1"/>
  <c r="I146"/>
  <c r="I145" s="1"/>
  <c r="J146"/>
  <c r="J145" s="1"/>
  <c r="D142"/>
  <c r="E142"/>
  <c r="F142"/>
  <c r="G142"/>
  <c r="H142"/>
  <c r="I142"/>
  <c r="J142"/>
  <c r="D138"/>
  <c r="E138"/>
  <c r="F138"/>
  <c r="F137" s="1"/>
  <c r="G138"/>
  <c r="G137" s="1"/>
  <c r="H138"/>
  <c r="I138"/>
  <c r="I137" s="1"/>
  <c r="J138"/>
  <c r="D94"/>
  <c r="D93" s="1"/>
  <c r="E94"/>
  <c r="E93" s="1"/>
  <c r="F94"/>
  <c r="F93" s="1"/>
  <c r="G94"/>
  <c r="G93" s="1"/>
  <c r="H94"/>
  <c r="H93"/>
  <c r="I94"/>
  <c r="I93" s="1"/>
  <c r="J94"/>
  <c r="J93" s="1"/>
  <c r="D89"/>
  <c r="E89"/>
  <c r="F89"/>
  <c r="G89"/>
  <c r="I89"/>
  <c r="J89"/>
  <c r="D82"/>
  <c r="E82"/>
  <c r="F82"/>
  <c r="G82"/>
  <c r="H82"/>
  <c r="I82"/>
  <c r="I81" s="1"/>
  <c r="J82"/>
  <c r="D20"/>
  <c r="C20" s="1"/>
  <c r="E20"/>
  <c r="D57"/>
  <c r="D56" s="1"/>
  <c r="E57"/>
  <c r="F57"/>
  <c r="F56" s="1"/>
  <c r="G57"/>
  <c r="G56" s="1"/>
  <c r="H57"/>
  <c r="H56" s="1"/>
  <c r="I57"/>
  <c r="I56" s="1"/>
  <c r="J57"/>
  <c r="J56" s="1"/>
  <c r="D49"/>
  <c r="E49"/>
  <c r="F49"/>
  <c r="G49"/>
  <c r="H49"/>
  <c r="I49"/>
  <c r="J49"/>
  <c r="D47"/>
  <c r="E47"/>
  <c r="F47"/>
  <c r="G47"/>
  <c r="H47"/>
  <c r="I47"/>
  <c r="J47"/>
  <c r="E38"/>
  <c r="F38"/>
  <c r="G38"/>
  <c r="H38"/>
  <c r="I38"/>
  <c r="J38"/>
  <c r="D38"/>
  <c r="D16"/>
  <c r="E16"/>
  <c r="I24" i="2"/>
  <c r="J29" i="3"/>
  <c r="I29"/>
  <c r="H29"/>
  <c r="G29"/>
  <c r="F29"/>
  <c r="E29"/>
  <c r="D29"/>
  <c r="E10"/>
  <c r="D10"/>
  <c r="G61"/>
  <c r="G60" s="1"/>
  <c r="G59" s="1"/>
  <c r="J61"/>
  <c r="J60" s="1"/>
  <c r="J59" s="1"/>
  <c r="I169"/>
  <c r="I168" s="1"/>
  <c r="I167" s="1"/>
  <c r="D137"/>
  <c r="D136" s="1"/>
  <c r="K61"/>
  <c r="K60" s="1"/>
  <c r="K59" s="1"/>
  <c r="F156"/>
  <c r="F154"/>
  <c r="F150" s="1"/>
  <c r="F149" s="1"/>
  <c r="F148" s="1"/>
  <c r="H150"/>
  <c r="H149" s="1"/>
  <c r="H148" s="1"/>
  <c r="F111"/>
  <c r="F112"/>
  <c r="G156"/>
  <c r="G154"/>
  <c r="G153" s="1"/>
  <c r="G81" l="1"/>
  <c r="G80" s="1"/>
  <c r="G79" s="1"/>
  <c r="G78" s="1"/>
  <c r="F136"/>
  <c r="F135" s="1"/>
  <c r="F153"/>
  <c r="D19"/>
  <c r="E81"/>
  <c r="E80" s="1"/>
  <c r="E79" s="1"/>
  <c r="E78" s="1"/>
  <c r="E169"/>
  <c r="E168" s="1"/>
  <c r="E167" s="1"/>
  <c r="G118"/>
  <c r="G117" s="1"/>
  <c r="G116" s="1"/>
  <c r="G114" s="1"/>
  <c r="G111" s="1"/>
  <c r="C47"/>
  <c r="J81"/>
  <c r="H19"/>
  <c r="F8"/>
  <c r="F7" s="1"/>
  <c r="E28"/>
  <c r="C146"/>
  <c r="C145" s="1"/>
  <c r="E137"/>
  <c r="J28"/>
  <c r="J27" s="1"/>
  <c r="J26" s="1"/>
  <c r="I80"/>
  <c r="I79" s="1"/>
  <c r="I78" s="1"/>
  <c r="I118"/>
  <c r="I117" s="1"/>
  <c r="I116" s="1"/>
  <c r="I114" s="1"/>
  <c r="E118"/>
  <c r="I103"/>
  <c r="I102" s="1"/>
  <c r="C105"/>
  <c r="D28"/>
  <c r="C170"/>
  <c r="K155"/>
  <c r="F12" i="4"/>
  <c r="F22" s="1"/>
  <c r="F24" i="2"/>
  <c r="B25" s="1"/>
  <c r="C174" i="3"/>
  <c r="F169"/>
  <c r="F168" s="1"/>
  <c r="F167" s="1"/>
  <c r="F166" s="1"/>
  <c r="F28"/>
  <c r="F27" s="1"/>
  <c r="F26" s="1"/>
  <c r="J80"/>
  <c r="J79" s="1"/>
  <c r="J78" s="1"/>
  <c r="I8"/>
  <c r="I7" s="1"/>
  <c r="H28"/>
  <c r="H27" s="1"/>
  <c r="H26" s="1"/>
  <c r="I61"/>
  <c r="I60" s="1"/>
  <c r="I59" s="1"/>
  <c r="C180"/>
  <c r="I28"/>
  <c r="I27" s="1"/>
  <c r="G28"/>
  <c r="G27" s="1"/>
  <c r="G25" s="1"/>
  <c r="C49"/>
  <c r="H81"/>
  <c r="H80" s="1"/>
  <c r="H79" s="1"/>
  <c r="H78" s="1"/>
  <c r="D81"/>
  <c r="D80" s="1"/>
  <c r="J118"/>
  <c r="J117" s="1"/>
  <c r="J116" s="1"/>
  <c r="J114" s="1"/>
  <c r="J111" s="1"/>
  <c r="H118"/>
  <c r="H117" s="1"/>
  <c r="H116" s="1"/>
  <c r="H114" s="1"/>
  <c r="H111" s="1"/>
  <c r="C14"/>
  <c r="H8"/>
  <c r="H6" s="1"/>
  <c r="H61"/>
  <c r="H60" s="1"/>
  <c r="H59" s="1"/>
  <c r="J103"/>
  <c r="J102" s="1"/>
  <c r="F103"/>
  <c r="F102" s="1"/>
  <c r="I136"/>
  <c r="I135" s="1"/>
  <c r="I133" s="1"/>
  <c r="E136"/>
  <c r="E135" s="1"/>
  <c r="E133" s="1"/>
  <c r="C16"/>
  <c r="J137"/>
  <c r="J136" s="1"/>
  <c r="J135" s="1"/>
  <c r="J133" s="1"/>
  <c r="C187"/>
  <c r="G150"/>
  <c r="G149" s="1"/>
  <c r="G148" s="1"/>
  <c r="D111"/>
  <c r="D9"/>
  <c r="H137"/>
  <c r="H136" s="1"/>
  <c r="H135" s="1"/>
  <c r="J169"/>
  <c r="J168" s="1"/>
  <c r="J167" s="1"/>
  <c r="J166" s="1"/>
  <c r="J158" s="1"/>
  <c r="J156" s="1"/>
  <c r="J155" s="1"/>
  <c r="J154" s="1"/>
  <c r="J153" s="1"/>
  <c r="H169"/>
  <c r="H168" s="1"/>
  <c r="H167" s="1"/>
  <c r="C124"/>
  <c r="D169"/>
  <c r="D118"/>
  <c r="D117" s="1"/>
  <c r="D116" s="1"/>
  <c r="C121"/>
  <c r="C29"/>
  <c r="C62"/>
  <c r="C57"/>
  <c r="C38"/>
  <c r="C33"/>
  <c r="C82"/>
  <c r="C89"/>
  <c r="C137"/>
  <c r="C136" s="1"/>
  <c r="C135" s="1"/>
  <c r="C119"/>
  <c r="H103"/>
  <c r="H102" s="1"/>
  <c r="C22"/>
  <c r="E19"/>
  <c r="C19" s="1"/>
  <c r="C10"/>
  <c r="E9"/>
  <c r="J25"/>
  <c r="D178"/>
  <c r="D177" s="1"/>
  <c r="C179"/>
  <c r="I111"/>
  <c r="I113"/>
  <c r="I112" s="1"/>
  <c r="E117"/>
  <c r="D60"/>
  <c r="C74"/>
  <c r="D73"/>
  <c r="G6"/>
  <c r="G7"/>
  <c r="D8"/>
  <c r="D103"/>
  <c r="C108"/>
  <c r="E103"/>
  <c r="E102" s="1"/>
  <c r="C104"/>
  <c r="D112"/>
  <c r="C93"/>
  <c r="E166"/>
  <c r="J8"/>
  <c r="G103"/>
  <c r="G102" s="1"/>
  <c r="I166"/>
  <c r="I156" s="1"/>
  <c r="I154" s="1"/>
  <c r="I150" s="1"/>
  <c r="I149" s="1"/>
  <c r="I148" s="1"/>
  <c r="D135"/>
  <c r="I6"/>
  <c r="G136"/>
  <c r="G135" s="1"/>
  <c r="G133" s="1"/>
  <c r="K103"/>
  <c r="K102" s="1"/>
  <c r="F81"/>
  <c r="F80" s="1"/>
  <c r="F79" s="1"/>
  <c r="F78" s="1"/>
  <c r="C109"/>
  <c r="C94"/>
  <c r="E56"/>
  <c r="E27" s="1"/>
  <c r="G169"/>
  <c r="G168" s="1"/>
  <c r="G167" s="1"/>
  <c r="G166" s="1"/>
  <c r="F118"/>
  <c r="F117" s="1"/>
  <c r="F116" s="1"/>
  <c r="H166"/>
  <c r="C64"/>
  <c r="D186"/>
  <c r="C75"/>
  <c r="C169" l="1"/>
  <c r="I132"/>
  <c r="I131" s="1"/>
  <c r="I130"/>
  <c r="G130"/>
  <c r="G132"/>
  <c r="G131" s="1"/>
  <c r="J113"/>
  <c r="J112" s="1"/>
  <c r="H7"/>
  <c r="G113"/>
  <c r="G112" s="1"/>
  <c r="F6"/>
  <c r="E132"/>
  <c r="E130"/>
  <c r="C133"/>
  <c r="J132"/>
  <c r="J131" s="1"/>
  <c r="J130"/>
  <c r="F101"/>
  <c r="D168"/>
  <c r="C168" s="1"/>
  <c r="H113"/>
  <c r="H112" s="1"/>
  <c r="C158"/>
  <c r="H101"/>
  <c r="H25"/>
  <c r="F25"/>
  <c r="G26"/>
  <c r="C61"/>
  <c r="C9"/>
  <c r="C118"/>
  <c r="I153"/>
  <c r="I101" s="1"/>
  <c r="E156"/>
  <c r="D155"/>
  <c r="K154"/>
  <c r="E8"/>
  <c r="C8" s="1"/>
  <c r="E26"/>
  <c r="E25"/>
  <c r="D27"/>
  <c r="C28"/>
  <c r="I26"/>
  <c r="I25"/>
  <c r="C73"/>
  <c r="D72"/>
  <c r="C59"/>
  <c r="C60"/>
  <c r="C117"/>
  <c r="E116"/>
  <c r="D102"/>
  <c r="C102" s="1"/>
  <c r="C103"/>
  <c r="C80"/>
  <c r="D79"/>
  <c r="D78" s="1"/>
  <c r="C178"/>
  <c r="J7"/>
  <c r="J6"/>
  <c r="D7"/>
  <c r="D6"/>
  <c r="C186"/>
  <c r="D185"/>
  <c r="C56"/>
  <c r="J150"/>
  <c r="J149" s="1"/>
  <c r="J148" s="1"/>
  <c r="J101" s="1"/>
  <c r="C81"/>
  <c r="G101"/>
  <c r="G190" s="1"/>
  <c r="D167" l="1"/>
  <c r="C167" s="1"/>
  <c r="C166" s="1"/>
  <c r="C130"/>
  <c r="E131"/>
  <c r="C131" s="1"/>
  <c r="C132"/>
  <c r="H190"/>
  <c r="E154"/>
  <c r="E153" s="1"/>
  <c r="C156"/>
  <c r="D26"/>
  <c r="D25" s="1"/>
  <c r="C27"/>
  <c r="I190"/>
  <c r="F190"/>
  <c r="K153"/>
  <c r="K101" s="1"/>
  <c r="K190" s="1"/>
  <c r="C79"/>
  <c r="C78" s="1"/>
  <c r="E6"/>
  <c r="C6" s="1"/>
  <c r="E7"/>
  <c r="C7" s="1"/>
  <c r="D71"/>
  <c r="C71" s="1"/>
  <c r="C72"/>
  <c r="C185"/>
  <c r="D184"/>
  <c r="E114"/>
  <c r="C116"/>
  <c r="J190"/>
  <c r="D166" l="1"/>
  <c r="D154" s="1"/>
  <c r="C154"/>
  <c r="C153" s="1"/>
  <c r="E149"/>
  <c r="E148" s="1"/>
  <c r="C155"/>
  <c r="E113"/>
  <c r="C114"/>
  <c r="E111"/>
  <c r="D183"/>
  <c r="C183" s="1"/>
  <c r="C184"/>
  <c r="D153"/>
  <c r="C25"/>
  <c r="C26"/>
  <c r="D149" l="1"/>
  <c r="C111"/>
  <c r="C101" s="1"/>
  <c r="E101"/>
  <c r="E190" s="1"/>
  <c r="E112"/>
  <c r="C112" s="1"/>
  <c r="C113"/>
  <c r="D148" l="1"/>
  <c r="D101" s="1"/>
  <c r="D190" l="1"/>
  <c r="C190" l="1"/>
</calcChain>
</file>

<file path=xl/sharedStrings.xml><?xml version="1.0" encoding="utf-8"?>
<sst xmlns="http://schemas.openxmlformats.org/spreadsheetml/2006/main" count="227" uniqueCount="136">
  <si>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</si>
  <si>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</si>
  <si>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</si>
  <si>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</si>
  <si>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</si>
  <si>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</si>
  <si>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</si>
  <si>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</si>
  <si>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</si>
  <si>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</si>
  <si>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</si>
  <si>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</si>
  <si>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</si>
  <si>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</si>
  <si>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</si>
  <si>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</si>
  <si>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</si>
  <si>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</si>
  <si>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</si>
  <si>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</si>
  <si>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</si>
  <si>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</si>
  <si>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</si>
  <si>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</si>
  <si>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</si>
  <si>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</si>
  <si>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</si>
  <si>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</si>
  <si>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</si>
  <si>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</si>
  <si>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</si>
  <si>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</si>
  <si>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</si>
  <si>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</si>
  <si>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</si>
  <si>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</si>
  <si>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</si>
  <si>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</si>
  <si>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</si>
  <si>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</si>
  <si>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</si>
  <si>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</si>
  <si>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</si>
  <si>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</si>
  <si>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</si>
  <si>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</si>
  <si>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</si>
  <si>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</si>
  <si>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</si>
  <si>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</si>
  <si>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</si>
  <si>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</si>
  <si>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</si>
  <si>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</si>
  <si>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</si>
  <si>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</si>
  <si>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</si>
  <si>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</si>
  <si>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</si>
  <si>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</si>
  <si>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</si>
  <si>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</si>
  <si>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</si>
  <si>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</si>
  <si>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</si>
  <si>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</si>
  <si>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</si>
  <si>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</si>
  <si>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</si>
  <si>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</si>
  <si>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</si>
  <si>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</si>
  <si>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</si>
  <si>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</si>
  <si>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</si>
  <si>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</si>
  <si>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</si>
  <si>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</si>
  <si>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</si>
  <si>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</si>
  <si>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</si>
  <si>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</si>
  <si>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</si>
  <si>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</si>
  <si>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</si>
  <si>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</si>
  <si>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</si>
  <si>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</si>
  <si>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</si>
  <si>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</si>
  <si>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</si>
  <si>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</si>
  <si>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</si>
  <si>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</si>
  <si>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</si>
  <si>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</si>
  <si>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Tekući projekt T100003 Natjecanja</t>
  </si>
  <si>
    <t>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</si>
  <si>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</si>
  <si>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</si>
  <si>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</si>
  <si>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</si>
  <si>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</si>
  <si>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</si>
  <si>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</si>
  <si>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Tekući projekt T100018 PLAĆA PRODUŽENI BORAVAK</t>
  </si>
  <si>
    <t>pomoći državni proračun</t>
  </si>
  <si>
    <t>Pomoći -općinski i gradski prorač.</t>
  </si>
  <si>
    <t>Pomoć HZZ</t>
  </si>
  <si>
    <t>Pomoći programi EU</t>
  </si>
  <si>
    <t>Tekući projekt T100019 RAD BEZ ZASNIVANJA RO</t>
  </si>
  <si>
    <t>Tekući projekt T100002 Županijska stručna vijeća</t>
  </si>
  <si>
    <t>OŠ PUŠĆA</t>
  </si>
  <si>
    <t>OIB: 00402533812</t>
  </si>
  <si>
    <t>Tekući projekt T1000027 Međunarodna suradnja EU</t>
  </si>
  <si>
    <t>Ukupno prihodi i primici za 2018.</t>
  </si>
  <si>
    <t>Troškovi sudskih postupaka</t>
  </si>
  <si>
    <t xml:space="preserve">PRIHOD OD NEFINANCIJSKE </t>
  </si>
  <si>
    <t>Tekući projekt T1000030 Sufinanc. Preh. Učenika</t>
  </si>
  <si>
    <t>Tekući projekt Školska shema</t>
  </si>
  <si>
    <t>Školska shema - mlijeko</t>
  </si>
  <si>
    <t>Školska shema - voće</t>
  </si>
  <si>
    <t>671 ZŽ Shema</t>
  </si>
  <si>
    <t>6711 MIN. ST.</t>
  </si>
  <si>
    <t>671 OSTALO</t>
  </si>
  <si>
    <t>Plan 
za 2018.</t>
  </si>
  <si>
    <t>Projekcija plana
za 2019.</t>
  </si>
  <si>
    <t>Projekcija plana 
za 2020.</t>
  </si>
  <si>
    <t>Prijedlog plana 
za 2018.</t>
  </si>
  <si>
    <t>Tekući projekt T100044 financ. nabave udžbe. u oš</t>
  </si>
  <si>
    <t>naknade građanima i kućanstvima</t>
  </si>
  <si>
    <t>naknade građanima i kuć. U naravi</t>
  </si>
  <si>
    <t>Tekući projekt T100004 Obljetnica škole</t>
  </si>
  <si>
    <t xml:space="preserve"> REBALANS II FINANCIJSKOG PLANA ZA 2018. G.</t>
  </si>
  <si>
    <t>REBALANS II FINANCIJSKOG PLANA OŠ  PUŠĆA   ZA  2018.</t>
  </si>
  <si>
    <t>RIZIK OD SIROMAŠTVA</t>
  </si>
</sst>
</file>

<file path=xl/styles.xml><?xml version="1.0" encoding="utf-8"?>
<styleSheet xmlns="http://schemas.openxmlformats.org/spreadsheetml/2006/main">
  <fonts count="3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54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1" xfId="0" quotePrefix="1" applyFont="1" applyBorder="1" applyAlignment="1">
      <alignment horizontal="left" vertical="center" wrapText="1"/>
    </xf>
    <xf numFmtId="0" fontId="27" fillId="0" borderId="31" xfId="0" quotePrefix="1" applyFont="1" applyBorder="1" applyAlignment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center" wrapText="1"/>
    </xf>
    <xf numFmtId="0" fontId="31" fillId="0" borderId="31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1" xfId="0" applyNumberFormat="1" applyFont="1" applyFill="1" applyBorder="1" applyAlignment="1" applyProtection="1">
      <alignment wrapText="1"/>
    </xf>
    <xf numFmtId="3" fontId="31" fillId="0" borderId="32" xfId="0" applyNumberFormat="1" applyFont="1" applyBorder="1" applyAlignment="1">
      <alignment horizontal="right"/>
    </xf>
    <xf numFmtId="0" fontId="31" fillId="0" borderId="31" xfId="0" quotePrefix="1" applyFont="1" applyBorder="1" applyAlignment="1">
      <alignment horizontal="left"/>
    </xf>
    <xf numFmtId="0" fontId="31" fillId="0" borderId="31" xfId="0" applyNumberFormat="1" applyFont="1" applyFill="1" applyBorder="1" applyAlignment="1" applyProtection="1">
      <alignment wrapText="1"/>
    </xf>
    <xf numFmtId="0" fontId="33" fillId="0" borderId="31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19" fillId="0" borderId="34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>
      <alignment horizontal="right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2" xfId="0" applyFont="1" applyFill="1" applyBorder="1" applyAlignment="1">
      <alignment horizontal="left"/>
    </xf>
    <xf numFmtId="0" fontId="18" fillId="20" borderId="31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3" fontId="24" fillId="25" borderId="15" xfId="0" applyNumberFormat="1" applyFont="1" applyFill="1" applyBorder="1" applyAlignment="1" applyProtection="1"/>
    <xf numFmtId="0" fontId="20" fillId="26" borderId="15" xfId="0" applyNumberFormat="1" applyFont="1" applyFill="1" applyBorder="1" applyAlignment="1" applyProtection="1">
      <alignment wrapText="1"/>
    </xf>
    <xf numFmtId="0" fontId="24" fillId="26" borderId="15" xfId="0" applyNumberFormat="1" applyFont="1" applyFill="1" applyBorder="1" applyAlignment="1" applyProtection="1">
      <alignment horizontal="center"/>
    </xf>
    <xf numFmtId="0" fontId="21" fillId="26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/>
    <xf numFmtId="0" fontId="22" fillId="26" borderId="0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>
      <alignment wrapText="1"/>
    </xf>
    <xf numFmtId="3" fontId="22" fillId="26" borderId="15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20" borderId="31" xfId="0" applyNumberFormat="1" applyFont="1" applyFill="1" applyBorder="1" applyAlignment="1" applyProtection="1"/>
    <xf numFmtId="0" fontId="33" fillId="0" borderId="31" xfId="0" applyNumberFormat="1" applyFont="1" applyFill="1" applyBorder="1" applyAlignment="1" applyProtection="1">
      <alignment wrapText="1"/>
    </xf>
    <xf numFmtId="0" fontId="18" fillId="20" borderId="0" xfId="0" applyFont="1" applyFill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4" fontId="24" fillId="26" borderId="15" xfId="0" applyNumberFormat="1" applyFont="1" applyFill="1" applyBorder="1" applyAlignment="1" applyProtection="1"/>
    <xf numFmtId="3" fontId="22" fillId="26" borderId="15" xfId="0" applyNumberFormat="1" applyFont="1" applyFill="1" applyBorder="1" applyAlignment="1" applyProtection="1">
      <alignment horizontal="left"/>
    </xf>
    <xf numFmtId="4" fontId="22" fillId="26" borderId="15" xfId="0" applyNumberFormat="1" applyFont="1" applyFill="1" applyBorder="1" applyAlignment="1" applyProtection="1"/>
    <xf numFmtId="0" fontId="22" fillId="26" borderId="15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3" fontId="22" fillId="24" borderId="15" xfId="0" applyNumberFormat="1" applyFont="1" applyFill="1" applyBorder="1" applyAlignment="1" applyProtection="1"/>
    <xf numFmtId="3" fontId="22" fillId="27" borderId="15" xfId="0" applyNumberFormat="1" applyFont="1" applyFill="1" applyBorder="1" applyAlignment="1" applyProtection="1"/>
    <xf numFmtId="0" fontId="22" fillId="20" borderId="15" xfId="0" applyNumberFormat="1" applyFont="1" applyFill="1" applyBorder="1" applyAlignment="1" applyProtection="1">
      <alignment horizontal="center"/>
    </xf>
    <xf numFmtId="0" fontId="22" fillId="20" borderId="15" xfId="0" applyNumberFormat="1" applyFont="1" applyFill="1" applyBorder="1" applyAlignment="1" applyProtection="1">
      <alignment wrapText="1"/>
    </xf>
    <xf numFmtId="3" fontId="22" fillId="2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0" fillId="18" borderId="1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35" fillId="0" borderId="31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left" wrapText="1"/>
    </xf>
    <xf numFmtId="0" fontId="31" fillId="0" borderId="32" xfId="0" applyNumberFormat="1" applyFont="1" applyFill="1" applyBorder="1" applyAlignment="1" applyProtection="1">
      <alignment horizontal="left" wrapText="1"/>
    </xf>
    <xf numFmtId="0" fontId="33" fillId="0" borderId="3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5" fillId="20" borderId="31" xfId="0" applyNumberFormat="1" applyFont="1" applyFill="1" applyBorder="1" applyAlignment="1" applyProtection="1">
      <alignment wrapText="1"/>
    </xf>
    <xf numFmtId="0" fontId="18" fillId="0" borderId="31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2" xfId="0" quotePrefix="1" applyFont="1" applyBorder="1" applyAlignment="1">
      <alignment horizontal="left"/>
    </xf>
    <xf numFmtId="0" fontId="18" fillId="0" borderId="31" xfId="0" applyNumberFormat="1" applyFont="1" applyFill="1" applyBorder="1" applyAlignment="1" applyProtection="1">
      <alignment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18" fillId="20" borderId="31" xfId="0" applyNumberFormat="1" applyFont="1" applyFill="1" applyBorder="1" applyAlignment="1" applyProtection="1"/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4" fillId="25" borderId="15" xfId="0" applyNumberFormat="1" applyFont="1" applyFill="1" applyBorder="1" applyAlignment="1" applyProtection="1">
      <alignment horizontal="center"/>
    </xf>
    <xf numFmtId="0" fontId="24" fillId="23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 wrapText="1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  <xf numFmtId="3" fontId="24" fillId="24" borderId="15" xfId="0" applyNumberFormat="1" applyFont="1" applyFill="1" applyBorder="1" applyAlignment="1" applyProtection="1">
      <alignment horizontal="left"/>
    </xf>
    <xf numFmtId="0" fontId="24" fillId="24" borderId="32" xfId="0" applyNumberFormat="1" applyFont="1" applyFill="1" applyBorder="1" applyAlignment="1" applyProtection="1">
      <alignment horizontal="center"/>
    </xf>
    <xf numFmtId="0" fontId="24" fillId="24" borderId="38" xfId="0" applyNumberFormat="1" applyFont="1" applyFill="1" applyBorder="1" applyAlignment="1" applyProtection="1">
      <alignment horizontal="center"/>
    </xf>
    <xf numFmtId="3" fontId="24" fillId="21" borderId="15" xfId="0" applyNumberFormat="1" applyFont="1" applyFill="1" applyBorder="1" applyAlignment="1" applyProtection="1">
      <alignment horizontal="left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24" fillId="24" borderId="32" xfId="0" applyNumberFormat="1" applyFont="1" applyFill="1" applyBorder="1" applyAlignment="1" applyProtection="1">
      <alignment horizontal="left" wrapText="1"/>
    </xf>
    <xf numFmtId="0" fontId="24" fillId="24" borderId="38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6" borderId="15" xfId="0" applyNumberFormat="1" applyFont="1" applyFill="1" applyBorder="1" applyAlignment="1" applyProtection="1">
      <alignment horizontal="left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19050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9525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19050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9525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K24" sqref="K24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>
      <c r="A1" s="210"/>
      <c r="B1" s="210"/>
      <c r="C1" s="210"/>
      <c r="D1" s="210"/>
      <c r="E1" s="210"/>
      <c r="F1" s="210"/>
      <c r="G1" s="210"/>
      <c r="H1" s="210"/>
    </row>
    <row r="2" spans="1:8" s="70" customFormat="1" ht="26.25" customHeight="1">
      <c r="A2" s="210"/>
      <c r="B2" s="210"/>
      <c r="C2" s="210"/>
      <c r="D2" s="210"/>
      <c r="E2" s="210"/>
      <c r="F2" s="210"/>
      <c r="G2" s="223"/>
      <c r="H2" s="223"/>
    </row>
    <row r="3" spans="1:8" ht="25.5" customHeight="1">
      <c r="A3" s="210"/>
      <c r="B3" s="210"/>
      <c r="C3" s="210"/>
      <c r="D3" s="210"/>
      <c r="E3" s="210"/>
      <c r="F3" s="210"/>
      <c r="G3" s="210"/>
      <c r="H3" s="212"/>
    </row>
    <row r="4" spans="1:8" ht="9" hidden="1" customHeight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/>
      <c r="G5" s="111"/>
      <c r="H5" s="77"/>
    </row>
    <row r="6" spans="1:8" ht="15.75">
      <c r="A6" s="226"/>
      <c r="B6" s="221"/>
      <c r="C6" s="221"/>
      <c r="D6" s="221"/>
      <c r="E6" s="227"/>
      <c r="F6" s="108"/>
      <c r="G6" s="108"/>
      <c r="H6" s="108"/>
    </row>
    <row r="7" spans="1:8" ht="15.75">
      <c r="A7" s="215"/>
      <c r="B7" s="214"/>
      <c r="C7" s="214"/>
      <c r="D7" s="214"/>
      <c r="E7" s="222"/>
      <c r="F7" s="78"/>
      <c r="G7" s="78"/>
      <c r="H7" s="78"/>
    </row>
    <row r="8" spans="1:8" ht="15.75">
      <c r="A8" s="224"/>
      <c r="B8" s="222"/>
      <c r="C8" s="222"/>
      <c r="D8" s="222"/>
      <c r="E8" s="222"/>
      <c r="F8" s="78"/>
      <c r="G8" s="78"/>
      <c r="H8" s="78"/>
    </row>
    <row r="9" spans="1:8" ht="15.75">
      <c r="A9" s="109"/>
      <c r="B9" s="110"/>
      <c r="C9" s="110"/>
      <c r="D9" s="110"/>
      <c r="E9" s="110"/>
      <c r="F9" s="107"/>
      <c r="G9" s="107"/>
      <c r="H9" s="107"/>
    </row>
    <row r="10" spans="1:8" ht="15.75">
      <c r="A10" s="213"/>
      <c r="B10" s="214"/>
      <c r="C10" s="214"/>
      <c r="D10" s="214"/>
      <c r="E10" s="225"/>
      <c r="F10" s="79"/>
      <c r="G10" s="79"/>
      <c r="H10" s="79"/>
    </row>
    <row r="11" spans="1:8" ht="15.75">
      <c r="A11" s="224"/>
      <c r="B11" s="222"/>
      <c r="C11" s="222"/>
      <c r="D11" s="222"/>
      <c r="E11" s="222"/>
      <c r="F11" s="79"/>
      <c r="G11" s="79"/>
      <c r="H11" s="79"/>
    </row>
    <row r="12" spans="1:8" ht="15.75">
      <c r="A12" s="220"/>
      <c r="B12" s="221"/>
      <c r="C12" s="221"/>
      <c r="D12" s="221"/>
      <c r="E12" s="221"/>
      <c r="F12" s="108"/>
      <c r="G12" s="108"/>
      <c r="H12" s="108"/>
    </row>
    <row r="13" spans="1:8" ht="18">
      <c r="A13" s="210"/>
      <c r="B13" s="211"/>
      <c r="C13" s="211"/>
      <c r="D13" s="211"/>
      <c r="E13" s="211"/>
      <c r="F13" s="212"/>
      <c r="G13" s="212"/>
      <c r="H13" s="212"/>
    </row>
    <row r="14" spans="1:8" ht="15.75">
      <c r="A14" s="73"/>
      <c r="B14" s="74"/>
      <c r="C14" s="74"/>
      <c r="D14" s="75"/>
      <c r="E14" s="76"/>
      <c r="F14" s="111"/>
      <c r="G14" s="111"/>
      <c r="H14" s="77"/>
    </row>
    <row r="15" spans="1:8" ht="15.75">
      <c r="A15" s="216"/>
      <c r="B15" s="217"/>
      <c r="C15" s="217"/>
      <c r="D15" s="217"/>
      <c r="E15" s="218"/>
      <c r="F15" s="81"/>
      <c r="G15" s="81"/>
      <c r="H15" s="79"/>
    </row>
    <row r="16" spans="1:8" ht="18">
      <c r="A16" s="219"/>
      <c r="B16" s="211"/>
      <c r="C16" s="211"/>
      <c r="D16" s="211"/>
      <c r="E16" s="211"/>
      <c r="F16" s="212"/>
      <c r="G16" s="212"/>
      <c r="H16" s="212"/>
    </row>
    <row r="17" spans="1:8" ht="15.75">
      <c r="A17" s="73"/>
      <c r="B17" s="74"/>
      <c r="C17" s="74"/>
      <c r="D17" s="75"/>
      <c r="E17" s="76"/>
      <c r="F17" s="111"/>
      <c r="G17" s="111"/>
      <c r="H17" s="77"/>
    </row>
    <row r="18" spans="1:8" ht="15.75">
      <c r="A18" s="215"/>
      <c r="B18" s="214"/>
      <c r="C18" s="214"/>
      <c r="D18" s="214"/>
      <c r="E18" s="214"/>
      <c r="F18" s="78"/>
      <c r="G18" s="78"/>
      <c r="H18" s="78"/>
    </row>
    <row r="19" spans="1:8" ht="15.75">
      <c r="A19" s="215"/>
      <c r="B19" s="214"/>
      <c r="C19" s="214"/>
      <c r="D19" s="214"/>
      <c r="E19" s="214"/>
      <c r="F19" s="78"/>
      <c r="G19" s="78"/>
      <c r="H19" s="78"/>
    </row>
    <row r="20" spans="1:8" ht="15.75">
      <c r="A20" s="213"/>
      <c r="B20" s="214"/>
      <c r="C20" s="214"/>
      <c r="D20" s="214"/>
      <c r="E20" s="214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213"/>
      <c r="B22" s="214"/>
      <c r="C22" s="214"/>
      <c r="D22" s="214"/>
      <c r="E22" s="214"/>
      <c r="F22" s="78"/>
      <c r="G22" s="78"/>
      <c r="H22" s="78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F8" sqref="F8"/>
    </sheetView>
  </sheetViews>
  <sheetFormatPr defaultRowHeight="12.75"/>
  <cols>
    <col min="5" max="5" width="27.140625" customWidth="1"/>
    <col min="6" max="6" width="21.28515625" customWidth="1"/>
    <col min="7" max="7" width="19.140625" customWidth="1"/>
    <col min="8" max="8" width="21.28515625" customWidth="1"/>
  </cols>
  <sheetData>
    <row r="1" spans="1:9" ht="45.75" customHeight="1">
      <c r="A1" s="210" t="s">
        <v>134</v>
      </c>
      <c r="B1" s="210"/>
      <c r="C1" s="210"/>
      <c r="D1" s="210"/>
      <c r="E1" s="210"/>
      <c r="F1" s="210"/>
      <c r="G1" s="210"/>
      <c r="H1" s="210"/>
      <c r="I1" s="189"/>
    </row>
    <row r="2" spans="1:9" ht="18">
      <c r="A2" s="210" t="s">
        <v>41</v>
      </c>
      <c r="B2" s="210"/>
      <c r="C2" s="210"/>
      <c r="D2" s="210"/>
      <c r="E2" s="210"/>
      <c r="F2" s="210"/>
      <c r="G2" s="223"/>
      <c r="H2" s="223"/>
      <c r="I2" s="70"/>
    </row>
    <row r="3" spans="1:9" ht="18">
      <c r="A3" s="210"/>
      <c r="B3" s="210"/>
      <c r="C3" s="210"/>
      <c r="D3" s="210"/>
      <c r="E3" s="210"/>
      <c r="F3" s="210"/>
      <c r="G3" s="210"/>
      <c r="H3" s="212"/>
      <c r="I3" s="189"/>
    </row>
    <row r="4" spans="1:9" ht="18">
      <c r="A4" s="71"/>
      <c r="B4" s="72"/>
      <c r="C4" s="72"/>
      <c r="D4" s="72"/>
      <c r="E4" s="72"/>
      <c r="F4" s="189"/>
      <c r="G4" s="189"/>
      <c r="H4" s="189"/>
      <c r="I4" s="189"/>
    </row>
    <row r="5" spans="1:9" ht="26.25">
      <c r="A5" s="73"/>
      <c r="B5" s="74"/>
      <c r="C5" s="74"/>
      <c r="D5" s="75"/>
      <c r="E5" s="76"/>
      <c r="F5" s="111" t="s">
        <v>125</v>
      </c>
      <c r="G5" s="111" t="s">
        <v>126</v>
      </c>
      <c r="H5" s="77" t="s">
        <v>127</v>
      </c>
      <c r="I5" s="65"/>
    </row>
    <row r="6" spans="1:9" ht="15.75">
      <c r="A6" s="226" t="s">
        <v>42</v>
      </c>
      <c r="B6" s="221"/>
      <c r="C6" s="221"/>
      <c r="D6" s="221"/>
      <c r="E6" s="227"/>
      <c r="F6" s="108">
        <f>F7+F8</f>
        <v>8376172</v>
      </c>
      <c r="G6" s="108"/>
      <c r="H6" s="108"/>
      <c r="I6" s="189"/>
    </row>
    <row r="7" spans="1:9" ht="15.75">
      <c r="A7" s="215" t="s">
        <v>0</v>
      </c>
      <c r="B7" s="214"/>
      <c r="C7" s="214"/>
      <c r="D7" s="214"/>
      <c r="E7" s="222"/>
      <c r="F7" s="78">
        <v>8374225</v>
      </c>
      <c r="G7" s="78"/>
      <c r="H7" s="78"/>
      <c r="I7" s="189"/>
    </row>
    <row r="8" spans="1:9" ht="15.75">
      <c r="A8" s="224" t="s">
        <v>1</v>
      </c>
      <c r="B8" s="222"/>
      <c r="C8" s="222"/>
      <c r="D8" s="222"/>
      <c r="E8" s="222"/>
      <c r="F8" s="78">
        <v>1947</v>
      </c>
      <c r="G8" s="78"/>
      <c r="H8" s="78"/>
      <c r="I8" s="189"/>
    </row>
    <row r="9" spans="1:9" ht="15.75">
      <c r="A9" s="109" t="s">
        <v>43</v>
      </c>
      <c r="B9" s="190"/>
      <c r="C9" s="190"/>
      <c r="D9" s="190"/>
      <c r="E9" s="190"/>
      <c r="F9" s="107">
        <f>F10+F11</f>
        <v>7911429</v>
      </c>
      <c r="G9" s="107"/>
      <c r="H9" s="107"/>
      <c r="I9" s="189"/>
    </row>
    <row r="10" spans="1:9" ht="15.75">
      <c r="A10" s="213" t="s">
        <v>2</v>
      </c>
      <c r="B10" s="214"/>
      <c r="C10" s="214"/>
      <c r="D10" s="214"/>
      <c r="E10" s="225"/>
      <c r="F10" s="79">
        <v>7856429</v>
      </c>
      <c r="G10" s="79"/>
      <c r="H10" s="79"/>
      <c r="I10" s="189"/>
    </row>
    <row r="11" spans="1:9" ht="15.75">
      <c r="A11" s="224" t="s">
        <v>3</v>
      </c>
      <c r="B11" s="222"/>
      <c r="C11" s="222"/>
      <c r="D11" s="222"/>
      <c r="E11" s="222"/>
      <c r="F11" s="79">
        <v>55000</v>
      </c>
      <c r="G11" s="79"/>
      <c r="H11" s="79"/>
      <c r="I11" s="189"/>
    </row>
    <row r="12" spans="1:9" ht="15.75">
      <c r="A12" s="220" t="s">
        <v>4</v>
      </c>
      <c r="B12" s="221"/>
      <c r="C12" s="221"/>
      <c r="D12" s="221"/>
      <c r="E12" s="221"/>
      <c r="F12" s="108">
        <f>+F6-F9</f>
        <v>464743</v>
      </c>
      <c r="G12" s="108">
        <f>+G6-G9</f>
        <v>0</v>
      </c>
      <c r="H12" s="108">
        <f>+H6-H9</f>
        <v>0</v>
      </c>
      <c r="I12" s="189"/>
    </row>
    <row r="13" spans="1:9" ht="18">
      <c r="A13" s="210"/>
      <c r="B13" s="211"/>
      <c r="C13" s="211"/>
      <c r="D13" s="211"/>
      <c r="E13" s="211"/>
      <c r="F13" s="212"/>
      <c r="G13" s="212"/>
      <c r="H13" s="212"/>
      <c r="I13" s="189"/>
    </row>
    <row r="14" spans="1:9" ht="26.25">
      <c r="A14" s="73"/>
      <c r="B14" s="74"/>
      <c r="C14" s="74"/>
      <c r="D14" s="75"/>
      <c r="E14" s="76"/>
      <c r="F14" s="111" t="s">
        <v>128</v>
      </c>
      <c r="G14" s="111" t="s">
        <v>126</v>
      </c>
      <c r="H14" s="77" t="s">
        <v>127</v>
      </c>
      <c r="I14" s="189"/>
    </row>
    <row r="15" spans="1:9" ht="15.75">
      <c r="A15" s="216" t="s">
        <v>5</v>
      </c>
      <c r="B15" s="217"/>
      <c r="C15" s="217"/>
      <c r="D15" s="217"/>
      <c r="E15" s="218"/>
      <c r="F15" s="81">
        <v>72450</v>
      </c>
      <c r="G15" s="81"/>
      <c r="H15" s="79"/>
      <c r="I15" s="189"/>
    </row>
    <row r="16" spans="1:9" ht="18">
      <c r="A16" s="219"/>
      <c r="B16" s="211"/>
      <c r="C16" s="211"/>
      <c r="D16" s="211"/>
      <c r="E16" s="211"/>
      <c r="F16" s="212"/>
      <c r="G16" s="212"/>
      <c r="H16" s="212"/>
      <c r="I16" s="189"/>
    </row>
    <row r="17" spans="1:9" ht="26.25">
      <c r="A17" s="73"/>
      <c r="B17" s="74"/>
      <c r="C17" s="74"/>
      <c r="D17" s="75"/>
      <c r="E17" s="76"/>
      <c r="F17" s="111" t="s">
        <v>128</v>
      </c>
      <c r="G17" s="111" t="s">
        <v>126</v>
      </c>
      <c r="H17" s="77" t="s">
        <v>127</v>
      </c>
      <c r="I17" s="189"/>
    </row>
    <row r="18" spans="1:9" ht="15.75">
      <c r="A18" s="215" t="s">
        <v>6</v>
      </c>
      <c r="B18" s="214"/>
      <c r="C18" s="214"/>
      <c r="D18" s="214"/>
      <c r="E18" s="214"/>
      <c r="F18" s="78"/>
      <c r="G18" s="78"/>
      <c r="H18" s="78"/>
      <c r="I18" s="189"/>
    </row>
    <row r="19" spans="1:9" ht="15.75">
      <c r="A19" s="215" t="s">
        <v>7</v>
      </c>
      <c r="B19" s="214"/>
      <c r="C19" s="214"/>
      <c r="D19" s="214"/>
      <c r="E19" s="214"/>
      <c r="F19" s="78"/>
      <c r="G19" s="78"/>
      <c r="H19" s="78"/>
      <c r="I19" s="189"/>
    </row>
    <row r="20" spans="1:9" ht="15.75">
      <c r="A20" s="213" t="s">
        <v>8</v>
      </c>
      <c r="B20" s="214"/>
      <c r="C20" s="214"/>
      <c r="D20" s="214"/>
      <c r="E20" s="214"/>
      <c r="F20" s="78"/>
      <c r="G20" s="78"/>
      <c r="H20" s="78"/>
      <c r="I20" s="189"/>
    </row>
    <row r="21" spans="1:9" ht="18">
      <c r="A21" s="82"/>
      <c r="B21" s="83"/>
      <c r="C21" s="191"/>
      <c r="D21" s="84"/>
      <c r="E21" s="83"/>
      <c r="F21" s="85"/>
      <c r="G21" s="85"/>
      <c r="H21" s="85"/>
      <c r="I21" s="189"/>
    </row>
    <row r="22" spans="1:9" ht="15.75">
      <c r="A22" s="213" t="s">
        <v>9</v>
      </c>
      <c r="B22" s="214"/>
      <c r="C22" s="214"/>
      <c r="D22" s="214"/>
      <c r="E22" s="214"/>
      <c r="F22" s="78">
        <f>SUM(F12,F15,F20)</f>
        <v>537193</v>
      </c>
      <c r="G22" s="78">
        <f>SUM(G12,G15,G20)</f>
        <v>0</v>
      </c>
      <c r="H22" s="78">
        <f>SUM(H12,H15,H20)</f>
        <v>0</v>
      </c>
      <c r="I22" s="189"/>
    </row>
    <row r="23" spans="1:9">
      <c r="A23" s="189"/>
      <c r="B23" s="189"/>
      <c r="C23" s="189"/>
      <c r="D23" s="86"/>
      <c r="E23" s="189"/>
      <c r="F23" s="189"/>
      <c r="G23" s="189"/>
      <c r="H23" s="189"/>
      <c r="I23" s="189"/>
    </row>
  </sheetData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1"/>
  <sheetViews>
    <sheetView workbookViewId="0">
      <selection activeCell="E13" sqref="E13"/>
    </sheetView>
  </sheetViews>
  <sheetFormatPr defaultColWidth="11.42578125" defaultRowHeight="12.75"/>
  <cols>
    <col min="1" max="1" width="16" style="35" customWidth="1"/>
    <col min="2" max="4" width="17.5703125" style="35" customWidth="1"/>
    <col min="5" max="5" width="17.5703125" style="66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>
      <c r="A1" s="210" t="s">
        <v>10</v>
      </c>
      <c r="B1" s="210"/>
      <c r="C1" s="210"/>
      <c r="D1" s="210"/>
      <c r="E1" s="210"/>
      <c r="F1" s="210"/>
      <c r="G1" s="210"/>
      <c r="H1" s="210"/>
      <c r="I1" s="210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30" t="s">
        <v>97</v>
      </c>
      <c r="C3" s="231"/>
      <c r="D3" s="232"/>
      <c r="E3" s="232"/>
      <c r="F3" s="232"/>
      <c r="G3" s="232"/>
      <c r="H3" s="232"/>
      <c r="I3" s="233"/>
    </row>
    <row r="4" spans="1:9" s="1" customFormat="1" ht="77.25" thickBot="1">
      <c r="A4" s="92" t="s">
        <v>13</v>
      </c>
      <c r="B4" s="18" t="s">
        <v>77</v>
      </c>
      <c r="C4" s="95" t="s">
        <v>78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>
      <c r="A5" s="101">
        <v>634</v>
      </c>
      <c r="B5" s="102"/>
      <c r="C5" s="113"/>
      <c r="D5" s="114"/>
      <c r="E5" s="115"/>
      <c r="F5" s="116">
        <f>F6</f>
        <v>0</v>
      </c>
      <c r="G5" s="116"/>
      <c r="H5" s="117">
        <f>H6</f>
        <v>0</v>
      </c>
      <c r="I5" s="118"/>
    </row>
    <row r="6" spans="1:9" s="1" customFormat="1">
      <c r="A6" s="21">
        <v>6341</v>
      </c>
      <c r="B6" s="96"/>
      <c r="C6" s="119"/>
      <c r="D6" s="120"/>
      <c r="E6" s="121"/>
      <c r="F6" s="112"/>
      <c r="G6" s="112"/>
      <c r="H6" s="122"/>
      <c r="I6" s="123"/>
    </row>
    <row r="7" spans="1:9" s="1" customFormat="1">
      <c r="A7" s="103">
        <v>636</v>
      </c>
      <c r="B7" s="104"/>
      <c r="C7" s="124">
        <f>C8</f>
        <v>6338300</v>
      </c>
      <c r="D7" s="125"/>
      <c r="E7" s="126"/>
      <c r="F7" s="127">
        <f>F8</f>
        <v>313700</v>
      </c>
      <c r="G7" s="127"/>
      <c r="H7" s="128"/>
      <c r="I7" s="129"/>
    </row>
    <row r="8" spans="1:9" s="1" customFormat="1">
      <c r="A8" s="21">
        <v>6361</v>
      </c>
      <c r="B8" s="96"/>
      <c r="C8" s="119">
        <v>6338300</v>
      </c>
      <c r="D8" s="120"/>
      <c r="E8" s="121"/>
      <c r="F8" s="112">
        <v>313700</v>
      </c>
      <c r="G8" s="112"/>
      <c r="H8" s="122"/>
      <c r="I8" s="123"/>
    </row>
    <row r="9" spans="1:9" s="1" customFormat="1">
      <c r="A9" s="103">
        <v>638</v>
      </c>
      <c r="B9" s="104"/>
      <c r="C9" s="124"/>
      <c r="D9" s="125"/>
      <c r="E9" s="126"/>
      <c r="F9" s="127">
        <f>F10</f>
        <v>563000</v>
      </c>
      <c r="G9" s="127"/>
      <c r="H9" s="128"/>
      <c r="I9" s="129"/>
    </row>
    <row r="10" spans="1:9" s="1" customFormat="1">
      <c r="A10" s="21">
        <v>6381</v>
      </c>
      <c r="B10" s="96"/>
      <c r="C10" s="119"/>
      <c r="D10" s="120"/>
      <c r="E10" s="121"/>
      <c r="F10" s="112">
        <v>563000</v>
      </c>
      <c r="G10" s="112"/>
      <c r="H10" s="122"/>
      <c r="I10" s="123"/>
    </row>
    <row r="11" spans="1:9" s="1" customFormat="1">
      <c r="A11" s="103">
        <v>652</v>
      </c>
      <c r="B11" s="104"/>
      <c r="C11" s="124"/>
      <c r="D11" s="125"/>
      <c r="E11" s="126">
        <f>E12</f>
        <v>303900</v>
      </c>
      <c r="F11" s="127">
        <f>F12</f>
        <v>107200</v>
      </c>
      <c r="G11" s="127"/>
      <c r="H11" s="128"/>
      <c r="I11" s="129"/>
    </row>
    <row r="12" spans="1:9" s="1" customFormat="1">
      <c r="A12" s="21">
        <v>6526</v>
      </c>
      <c r="B12" s="96"/>
      <c r="C12" s="119"/>
      <c r="D12" s="120"/>
      <c r="E12" s="121">
        <v>303900</v>
      </c>
      <c r="F12" s="112">
        <v>107200</v>
      </c>
      <c r="G12" s="112"/>
      <c r="H12" s="122"/>
      <c r="I12" s="123"/>
    </row>
    <row r="13" spans="1:9" s="1" customFormat="1">
      <c r="A13" s="103">
        <v>661</v>
      </c>
      <c r="B13" s="105"/>
      <c r="C13" s="130"/>
      <c r="D13" s="125">
        <f>D14</f>
        <v>77000</v>
      </c>
      <c r="E13" s="125"/>
      <c r="F13" s="125"/>
      <c r="G13" s="125"/>
      <c r="H13" s="131"/>
      <c r="I13" s="132"/>
    </row>
    <row r="14" spans="1:9" s="1" customFormat="1">
      <c r="A14" s="21">
        <v>6615</v>
      </c>
      <c r="B14" s="22"/>
      <c r="C14" s="133"/>
      <c r="D14" s="120">
        <v>77000</v>
      </c>
      <c r="E14" s="120"/>
      <c r="F14" s="120"/>
      <c r="G14" s="120"/>
      <c r="H14" s="134"/>
      <c r="I14" s="135"/>
    </row>
    <row r="15" spans="1:9" s="1" customFormat="1">
      <c r="A15" s="103">
        <v>663</v>
      </c>
      <c r="B15" s="105"/>
      <c r="C15" s="130"/>
      <c r="D15" s="125"/>
      <c r="E15" s="125"/>
      <c r="F15" s="125"/>
      <c r="G15" s="125">
        <f>G16</f>
        <v>0</v>
      </c>
      <c r="H15" s="131"/>
      <c r="I15" s="132"/>
    </row>
    <row r="16" spans="1:9" s="1" customFormat="1">
      <c r="A16" s="21">
        <v>6631</v>
      </c>
      <c r="B16" s="22"/>
      <c r="C16" s="133"/>
      <c r="D16" s="120"/>
      <c r="E16" s="120"/>
      <c r="F16" s="120"/>
      <c r="G16" s="120"/>
      <c r="H16" s="134"/>
      <c r="I16" s="135"/>
    </row>
    <row r="17" spans="1:9" s="1" customFormat="1">
      <c r="A17" s="103">
        <v>671</v>
      </c>
      <c r="B17" s="105">
        <f>B18+B19+B20</f>
        <v>671134</v>
      </c>
      <c r="C17" s="130"/>
      <c r="D17" s="125"/>
      <c r="E17" s="125"/>
      <c r="F17" s="125"/>
      <c r="G17" s="125"/>
      <c r="H17" s="131"/>
      <c r="I17" s="132"/>
    </row>
    <row r="18" spans="1:9" s="1" customFormat="1">
      <c r="A18" s="21" t="s">
        <v>123</v>
      </c>
      <c r="B18" s="22">
        <v>445688</v>
      </c>
      <c r="C18" s="133"/>
      <c r="D18" s="120"/>
      <c r="E18" s="120"/>
      <c r="F18" s="120"/>
      <c r="G18" s="120"/>
      <c r="H18" s="134"/>
      <c r="I18" s="135"/>
    </row>
    <row r="19" spans="1:9" s="1" customFormat="1">
      <c r="A19" s="21" t="s">
        <v>122</v>
      </c>
      <c r="B19" s="22">
        <v>16926</v>
      </c>
      <c r="C19" s="133"/>
      <c r="D19" s="120"/>
      <c r="E19" s="120"/>
      <c r="F19" s="120"/>
      <c r="G19" s="120"/>
      <c r="H19" s="134"/>
      <c r="I19" s="135"/>
    </row>
    <row r="20" spans="1:9" s="1" customFormat="1">
      <c r="A20" s="26" t="s">
        <v>124</v>
      </c>
      <c r="B20" s="22">
        <v>208520</v>
      </c>
      <c r="C20" s="133"/>
      <c r="D20" s="120"/>
      <c r="E20" s="120"/>
      <c r="F20" s="120"/>
      <c r="G20" s="120"/>
      <c r="H20" s="134"/>
      <c r="I20" s="135"/>
    </row>
    <row r="21" spans="1:9" s="192" customFormat="1">
      <c r="A21" s="103">
        <v>721</v>
      </c>
      <c r="B21" s="105"/>
      <c r="C21" s="130"/>
      <c r="D21" s="125"/>
      <c r="E21" s="125"/>
      <c r="F21" s="125"/>
      <c r="G21" s="125"/>
      <c r="H21" s="131">
        <v>1947</v>
      </c>
      <c r="I21" s="132"/>
    </row>
    <row r="22" spans="1:9" s="1" customFormat="1">
      <c r="A22" s="26">
        <v>7211</v>
      </c>
      <c r="B22" s="22"/>
      <c r="C22" s="133"/>
      <c r="D22" s="120"/>
      <c r="E22" s="120"/>
      <c r="F22" s="120"/>
      <c r="G22" s="120"/>
      <c r="H22" s="134">
        <v>1947</v>
      </c>
      <c r="I22" s="135"/>
    </row>
    <row r="23" spans="1:9" s="1" customFormat="1" ht="13.5" thickBot="1">
      <c r="A23" s="27"/>
      <c r="B23" s="28"/>
      <c r="C23" s="136"/>
      <c r="D23" s="137"/>
      <c r="E23" s="137"/>
      <c r="F23" s="137"/>
      <c r="G23" s="137"/>
      <c r="H23" s="138"/>
      <c r="I23" s="139"/>
    </row>
    <row r="24" spans="1:9" s="1" customFormat="1" ht="30" customHeight="1" thickBot="1">
      <c r="A24" s="32" t="s">
        <v>20</v>
      </c>
      <c r="B24" s="33">
        <f>B5+B9+B11+B13+B15+B17</f>
        <v>671134</v>
      </c>
      <c r="C24" s="140">
        <f>C5+C7+C9+C11+C13+C15+C17</f>
        <v>6338300</v>
      </c>
      <c r="D24" s="140">
        <f t="shared" ref="D24:I24" si="0">D5+D9+D11+D13+D15+D17</f>
        <v>77000</v>
      </c>
      <c r="E24" s="140">
        <f>E5+E9+E11+E13+E15+E17</f>
        <v>303900</v>
      </c>
      <c r="F24" s="140">
        <f>F5+F7+F9+F11+F13+F15+F17</f>
        <v>983900</v>
      </c>
      <c r="G24" s="140">
        <f t="shared" si="0"/>
        <v>0</v>
      </c>
      <c r="H24" s="140">
        <f>H21</f>
        <v>1947</v>
      </c>
      <c r="I24" s="140">
        <f t="shared" si="0"/>
        <v>0</v>
      </c>
    </row>
    <row r="25" spans="1:9" s="1" customFormat="1" ht="28.5" customHeight="1" thickBot="1">
      <c r="A25" s="32" t="s">
        <v>115</v>
      </c>
      <c r="B25" s="234">
        <f>B24+C24+D24+E24+F24+G24+H24</f>
        <v>8376181</v>
      </c>
      <c r="C25" s="235"/>
      <c r="D25" s="235"/>
      <c r="E25" s="235"/>
      <c r="F25" s="235"/>
      <c r="G25" s="235"/>
      <c r="H25" s="235"/>
      <c r="I25" s="236"/>
    </row>
    <row r="26" spans="1:9" ht="13.5" thickBot="1">
      <c r="A26" s="13"/>
      <c r="B26" s="106"/>
      <c r="C26" s="13"/>
      <c r="D26" s="13"/>
      <c r="E26" s="14"/>
      <c r="F26" s="34"/>
      <c r="I26" s="17"/>
    </row>
    <row r="27" spans="1:9" ht="24" customHeight="1" thickBot="1">
      <c r="A27" s="93"/>
      <c r="B27" s="230"/>
      <c r="C27" s="231"/>
      <c r="D27" s="232"/>
      <c r="E27" s="232"/>
      <c r="F27" s="232"/>
      <c r="G27" s="232"/>
      <c r="H27" s="232"/>
      <c r="I27" s="233"/>
    </row>
    <row r="28" spans="1:9" ht="13.5" thickBot="1">
      <c r="A28" s="94"/>
      <c r="B28" s="18"/>
      <c r="C28" s="95"/>
      <c r="D28" s="19"/>
      <c r="E28" s="19"/>
      <c r="F28" s="19"/>
      <c r="G28" s="19"/>
      <c r="H28" s="19"/>
      <c r="I28" s="20"/>
    </row>
    <row r="29" spans="1:9">
      <c r="A29" s="3"/>
      <c r="B29" s="4"/>
      <c r="C29" s="4"/>
      <c r="D29" s="5"/>
      <c r="E29" s="6"/>
      <c r="F29" s="7"/>
      <c r="G29" s="7"/>
      <c r="H29" s="8"/>
      <c r="I29" s="9"/>
    </row>
    <row r="30" spans="1:9">
      <c r="A30" s="21"/>
      <c r="B30" s="96"/>
      <c r="C30" s="96"/>
      <c r="D30" s="23"/>
      <c r="E30" s="97"/>
      <c r="F30" s="98"/>
      <c r="G30" s="98"/>
      <c r="H30" s="99"/>
      <c r="I30" s="100"/>
    </row>
    <row r="31" spans="1:9">
      <c r="A31" s="21"/>
      <c r="B31" s="96"/>
      <c r="C31" s="96"/>
      <c r="D31" s="23"/>
      <c r="E31" s="97"/>
      <c r="F31" s="98"/>
      <c r="G31" s="98"/>
      <c r="H31" s="99"/>
      <c r="I31" s="100"/>
    </row>
    <row r="32" spans="1:9">
      <c r="A32" s="21"/>
      <c r="B32" s="22"/>
      <c r="C32" s="22"/>
      <c r="D32" s="23"/>
      <c r="E32" s="23"/>
      <c r="F32" s="23"/>
      <c r="G32" s="23"/>
      <c r="H32" s="24"/>
      <c r="I32" s="25"/>
    </row>
    <row r="33" spans="1:9">
      <c r="A33" s="21"/>
      <c r="B33" s="22"/>
      <c r="C33" s="22"/>
      <c r="D33" s="23"/>
      <c r="E33" s="23"/>
      <c r="F33" s="23"/>
      <c r="G33" s="23"/>
      <c r="H33" s="24"/>
      <c r="I33" s="25"/>
    </row>
    <row r="34" spans="1:9">
      <c r="A34" s="21"/>
      <c r="B34" s="22"/>
      <c r="C34" s="22"/>
      <c r="D34" s="23"/>
      <c r="E34" s="23"/>
      <c r="F34" s="23"/>
      <c r="G34" s="23"/>
      <c r="H34" s="24"/>
      <c r="I34" s="25"/>
    </row>
    <row r="35" spans="1:9">
      <c r="A35" s="21"/>
      <c r="B35" s="22"/>
      <c r="C35" s="22"/>
      <c r="D35" s="23"/>
      <c r="E35" s="23"/>
      <c r="F35" s="23"/>
      <c r="G35" s="23"/>
      <c r="H35" s="24"/>
      <c r="I35" s="25"/>
    </row>
    <row r="36" spans="1:9">
      <c r="A36" s="21"/>
      <c r="B36" s="22"/>
      <c r="C36" s="22"/>
      <c r="D36" s="23"/>
      <c r="E36" s="23"/>
      <c r="F36" s="23"/>
      <c r="G36" s="23"/>
      <c r="H36" s="24"/>
      <c r="I36" s="25"/>
    </row>
    <row r="37" spans="1:9">
      <c r="A37" s="26"/>
      <c r="B37" s="22"/>
      <c r="C37" s="22"/>
      <c r="D37" s="23"/>
      <c r="E37" s="23"/>
      <c r="F37" s="23"/>
      <c r="G37" s="23"/>
      <c r="H37" s="24"/>
      <c r="I37" s="25"/>
    </row>
    <row r="38" spans="1:9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/>
      <c r="B40" s="33"/>
      <c r="C40" s="33"/>
      <c r="D40" s="33"/>
      <c r="E40" s="33"/>
      <c r="F40" s="33"/>
      <c r="G40" s="33"/>
      <c r="H40" s="33"/>
      <c r="I40" s="33"/>
    </row>
    <row r="41" spans="1:9" s="1" customFormat="1" ht="28.5" customHeight="1" thickBot="1">
      <c r="A41" s="32"/>
      <c r="B41" s="234"/>
      <c r="C41" s="235"/>
      <c r="D41" s="235"/>
      <c r="E41" s="235"/>
      <c r="F41" s="235"/>
      <c r="G41" s="235"/>
      <c r="H41" s="235"/>
      <c r="I41" s="236"/>
    </row>
    <row r="42" spans="1:9" ht="13.5" thickBot="1">
      <c r="E42" s="36"/>
      <c r="F42" s="37"/>
    </row>
    <row r="43" spans="1:9" ht="16.5" thickBot="1">
      <c r="A43" s="93"/>
      <c r="B43" s="230"/>
      <c r="C43" s="231"/>
      <c r="D43" s="232"/>
      <c r="E43" s="232"/>
      <c r="F43" s="232"/>
      <c r="G43" s="232"/>
      <c r="H43" s="232"/>
      <c r="I43" s="233"/>
    </row>
    <row r="44" spans="1:9" ht="13.5" thickBot="1">
      <c r="A44" s="94"/>
      <c r="B44" s="18"/>
      <c r="C44" s="95"/>
      <c r="D44" s="19"/>
      <c r="E44" s="19"/>
      <c r="F44" s="19"/>
      <c r="G44" s="19"/>
      <c r="H44" s="19"/>
      <c r="I44" s="20"/>
    </row>
    <row r="45" spans="1:9">
      <c r="A45" s="3"/>
      <c r="B45" s="4"/>
      <c r="C45" s="4"/>
      <c r="D45" s="5"/>
      <c r="E45" s="6"/>
      <c r="F45" s="7"/>
      <c r="G45" s="7"/>
      <c r="H45" s="8"/>
      <c r="I45" s="9"/>
    </row>
    <row r="46" spans="1:9">
      <c r="A46" s="21"/>
      <c r="B46" s="96"/>
      <c r="C46" s="96"/>
      <c r="D46" s="23"/>
      <c r="E46" s="97"/>
      <c r="F46" s="98"/>
      <c r="G46" s="98"/>
      <c r="H46" s="99"/>
      <c r="I46" s="100"/>
    </row>
    <row r="47" spans="1:9">
      <c r="A47" s="21"/>
      <c r="B47" s="22"/>
      <c r="C47" s="22"/>
      <c r="D47" s="23"/>
      <c r="E47" s="23"/>
      <c r="F47" s="187"/>
      <c r="G47" s="23"/>
      <c r="H47" s="24"/>
      <c r="I47" s="25"/>
    </row>
    <row r="48" spans="1:9">
      <c r="A48" s="21"/>
      <c r="B48" s="22"/>
      <c r="C48" s="22"/>
      <c r="D48" s="23"/>
      <c r="E48" s="23"/>
      <c r="F48" s="23"/>
      <c r="G48" s="23"/>
      <c r="H48" s="24"/>
      <c r="I48" s="25"/>
    </row>
    <row r="49" spans="1:9">
      <c r="A49" s="21"/>
      <c r="B49" s="22"/>
      <c r="C49" s="22"/>
      <c r="D49" s="23"/>
      <c r="E49" s="23"/>
      <c r="F49" s="23"/>
      <c r="G49" s="23"/>
      <c r="H49" s="24"/>
      <c r="I49" s="25"/>
    </row>
    <row r="50" spans="1:9">
      <c r="A50" s="21"/>
      <c r="B50" s="22"/>
      <c r="C50" s="22"/>
      <c r="D50" s="23"/>
      <c r="E50" s="23"/>
      <c r="F50" s="23"/>
      <c r="G50" s="23"/>
      <c r="H50" s="24"/>
      <c r="I50" s="25"/>
    </row>
    <row r="51" spans="1:9" ht="13.5" customHeight="1">
      <c r="A51" s="21"/>
      <c r="B51" s="22"/>
      <c r="C51" s="22"/>
      <c r="D51" s="23"/>
      <c r="E51" s="23"/>
      <c r="F51" s="23"/>
      <c r="G51" s="23"/>
      <c r="H51" s="24"/>
      <c r="I51" s="25"/>
    </row>
    <row r="52" spans="1:9" ht="13.5" customHeight="1">
      <c r="A52" s="21"/>
      <c r="B52" s="22"/>
      <c r="C52" s="22"/>
      <c r="D52" s="23"/>
      <c r="E52" s="23"/>
      <c r="F52" s="23"/>
      <c r="G52" s="23"/>
      <c r="H52" s="24"/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/>
      <c r="B55" s="33"/>
      <c r="C55" s="33"/>
      <c r="D55" s="33"/>
      <c r="E55" s="33"/>
      <c r="F55" s="33"/>
      <c r="G55" s="33"/>
      <c r="H55" s="33"/>
      <c r="I55" s="33"/>
    </row>
    <row r="56" spans="1:9" s="1" customFormat="1" ht="28.5" customHeight="1" thickBot="1">
      <c r="A56" s="32"/>
      <c r="B56" s="234"/>
      <c r="C56" s="235"/>
      <c r="D56" s="235"/>
      <c r="E56" s="235"/>
      <c r="F56" s="235"/>
      <c r="G56" s="235"/>
      <c r="H56" s="235"/>
      <c r="I56" s="236"/>
    </row>
    <row r="57" spans="1:9" ht="13.5" customHeight="1">
      <c r="D57" s="38"/>
      <c r="E57" s="36"/>
      <c r="F57" s="39"/>
    </row>
    <row r="58" spans="1:9" ht="13.5" customHeight="1">
      <c r="D58" s="38"/>
      <c r="E58" s="40"/>
      <c r="F58" s="41"/>
    </row>
    <row r="59" spans="1:9" ht="13.5" customHeight="1">
      <c r="E59" s="42"/>
      <c r="F59" s="43"/>
    </row>
    <row r="60" spans="1:9" ht="13.5" customHeight="1">
      <c r="E60" s="44"/>
      <c r="F60" s="45"/>
    </row>
    <row r="61" spans="1:9" ht="13.5" customHeight="1">
      <c r="E61" s="36"/>
      <c r="F61" s="37"/>
    </row>
    <row r="62" spans="1:9" ht="28.5" customHeight="1">
      <c r="D62" s="38"/>
      <c r="E62" s="36"/>
      <c r="F62" s="46"/>
    </row>
    <row r="63" spans="1:9" ht="13.5" customHeight="1">
      <c r="D63" s="38"/>
      <c r="E63" s="36"/>
      <c r="F63" s="41"/>
    </row>
    <row r="64" spans="1:9" ht="13.5" customHeight="1">
      <c r="E64" s="36"/>
      <c r="F64" s="37"/>
    </row>
    <row r="65" spans="2:6" ht="13.5" customHeight="1">
      <c r="E65" s="36"/>
      <c r="F65" s="45"/>
    </row>
    <row r="66" spans="2:6" ht="13.5" customHeight="1">
      <c r="E66" s="36"/>
      <c r="F66" s="37"/>
    </row>
    <row r="67" spans="2:6" ht="22.5" customHeight="1">
      <c r="E67" s="36"/>
      <c r="F67" s="47"/>
    </row>
    <row r="68" spans="2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2:6" ht="13.5" customHeight="1">
      <c r="D70" s="38"/>
      <c r="E70" s="42"/>
      <c r="F70" s="49"/>
    </row>
    <row r="71" spans="2:6" ht="13.5" customHeight="1">
      <c r="D71" s="38"/>
      <c r="E71" s="44"/>
      <c r="F71" s="41"/>
    </row>
    <row r="72" spans="2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2:6" ht="13.5" customHeight="1">
      <c r="D74" s="38"/>
      <c r="E74" s="36"/>
      <c r="F74" s="48"/>
    </row>
    <row r="75" spans="2:6" ht="13.5" customHeight="1">
      <c r="D75" s="38"/>
      <c r="E75" s="44"/>
      <c r="F75" s="41"/>
    </row>
    <row r="76" spans="2:6" ht="13.5" customHeight="1">
      <c r="E76" s="42"/>
      <c r="F76" s="37"/>
    </row>
    <row r="77" spans="2:6" ht="13.5" customHeight="1">
      <c r="D77" s="38"/>
      <c r="E77" s="42"/>
      <c r="F77" s="48"/>
    </row>
    <row r="78" spans="2:6" ht="22.5" customHeight="1">
      <c r="E78" s="44"/>
      <c r="F78" s="47"/>
    </row>
    <row r="79" spans="2:6" ht="13.5" customHeight="1">
      <c r="E79" s="36"/>
      <c r="F79" s="37"/>
    </row>
    <row r="80" spans="2:6" ht="13.5" customHeight="1">
      <c r="E80" s="44"/>
      <c r="F80" s="41"/>
    </row>
    <row r="81" spans="1:6" ht="13.5" customHeight="1">
      <c r="E81" s="36"/>
      <c r="F81" s="37"/>
    </row>
    <row r="82" spans="1:6" ht="13.5" customHeight="1">
      <c r="E82" s="36"/>
      <c r="F82" s="37"/>
    </row>
    <row r="83" spans="1:6" ht="13.5" customHeight="1">
      <c r="A83" s="38"/>
      <c r="E83" s="50"/>
      <c r="F83" s="48"/>
    </row>
    <row r="84" spans="1:6" ht="13.5" customHeight="1">
      <c r="B84" s="38"/>
      <c r="C84" s="38"/>
      <c r="D84" s="38"/>
      <c r="E84" s="51"/>
      <c r="F84" s="48"/>
    </row>
    <row r="85" spans="1:6" ht="13.5" customHeight="1">
      <c r="B85" s="38"/>
      <c r="C85" s="38"/>
      <c r="D85" s="38"/>
      <c r="E85" s="51"/>
      <c r="F85" s="39"/>
    </row>
    <row r="86" spans="1:6" ht="13.5" customHeight="1">
      <c r="B86" s="38"/>
      <c r="C86" s="38"/>
      <c r="D86" s="38"/>
      <c r="E86" s="44"/>
      <c r="F86" s="45"/>
    </row>
    <row r="87" spans="1:6">
      <c r="E87" s="36"/>
      <c r="F87" s="37"/>
    </row>
    <row r="88" spans="1:6">
      <c r="B88" s="38"/>
      <c r="C88" s="38"/>
      <c r="E88" s="36"/>
      <c r="F88" s="48"/>
    </row>
    <row r="89" spans="1:6">
      <c r="D89" s="38"/>
      <c r="E89" s="36"/>
      <c r="F89" s="39"/>
    </row>
    <row r="90" spans="1:6">
      <c r="D90" s="38"/>
      <c r="E90" s="44"/>
      <c r="F90" s="41"/>
    </row>
    <row r="91" spans="1:6">
      <c r="E91" s="36"/>
      <c r="F91" s="37"/>
    </row>
    <row r="92" spans="1:6">
      <c r="E92" s="36"/>
      <c r="F92" s="37"/>
    </row>
    <row r="93" spans="1:6">
      <c r="E93" s="52"/>
      <c r="F93" s="53"/>
    </row>
    <row r="94" spans="1:6">
      <c r="E94" s="36"/>
      <c r="F94" s="37"/>
    </row>
    <row r="95" spans="1:6">
      <c r="E95" s="36"/>
      <c r="F95" s="37"/>
    </row>
    <row r="96" spans="1:6">
      <c r="E96" s="36"/>
      <c r="F96" s="37"/>
    </row>
    <row r="97" spans="1:6">
      <c r="E97" s="44"/>
      <c r="F97" s="41"/>
    </row>
    <row r="98" spans="1:6">
      <c r="E98" s="36"/>
      <c r="F98" s="37"/>
    </row>
    <row r="99" spans="1:6">
      <c r="E99" s="44"/>
      <c r="F99" s="41"/>
    </row>
    <row r="100" spans="1:6">
      <c r="E100" s="36"/>
      <c r="F100" s="37"/>
    </row>
    <row r="101" spans="1:6">
      <c r="E101" s="36"/>
      <c r="F101" s="37"/>
    </row>
    <row r="102" spans="1:6">
      <c r="E102" s="36"/>
      <c r="F102" s="37"/>
    </row>
    <row r="103" spans="1:6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1:6">
      <c r="D105" s="38"/>
      <c r="E105" s="36"/>
      <c r="F105" s="39"/>
    </row>
    <row r="106" spans="1:6">
      <c r="E106" s="57"/>
      <c r="F106" s="58"/>
    </row>
    <row r="107" spans="1:6">
      <c r="E107" s="36"/>
      <c r="F107" s="37"/>
    </row>
    <row r="108" spans="1:6">
      <c r="E108" s="52"/>
      <c r="F108" s="53"/>
    </row>
    <row r="109" spans="1:6">
      <c r="E109" s="52"/>
      <c r="F109" s="53"/>
    </row>
    <row r="110" spans="1:6">
      <c r="E110" s="36"/>
      <c r="F110" s="37"/>
    </row>
    <row r="111" spans="1:6">
      <c r="E111" s="44"/>
      <c r="F111" s="41"/>
    </row>
    <row r="112" spans="1:6">
      <c r="E112" s="36"/>
      <c r="F112" s="37"/>
    </row>
    <row r="113" spans="4:6">
      <c r="E113" s="36"/>
      <c r="F113" s="37"/>
    </row>
    <row r="114" spans="4:6">
      <c r="E114" s="44"/>
      <c r="F114" s="41"/>
    </row>
    <row r="115" spans="4:6">
      <c r="E115" s="36"/>
      <c r="F115" s="37"/>
    </row>
    <row r="116" spans="4:6">
      <c r="E116" s="52"/>
      <c r="F116" s="53"/>
    </row>
    <row r="117" spans="4:6">
      <c r="E117" s="44"/>
      <c r="F117" s="58"/>
    </row>
    <row r="118" spans="4:6">
      <c r="E118" s="42"/>
      <c r="F118" s="53"/>
    </row>
    <row r="119" spans="4:6">
      <c r="E119" s="44"/>
      <c r="F119" s="41"/>
    </row>
    <row r="120" spans="4:6">
      <c r="E120" s="36"/>
      <c r="F120" s="37"/>
    </row>
    <row r="121" spans="4:6">
      <c r="D121" s="38"/>
      <c r="E121" s="36"/>
      <c r="F121" s="39"/>
    </row>
    <row r="122" spans="4:6">
      <c r="E122" s="42"/>
      <c r="F122" s="41"/>
    </row>
    <row r="123" spans="4:6">
      <c r="E123" s="42"/>
      <c r="F123" s="53"/>
    </row>
    <row r="124" spans="4:6">
      <c r="D124" s="38"/>
      <c r="E124" s="42"/>
      <c r="F124" s="59"/>
    </row>
    <row r="125" spans="4:6">
      <c r="D125" s="38"/>
      <c r="E125" s="44"/>
      <c r="F125" s="45"/>
    </row>
    <row r="126" spans="4:6">
      <c r="E126" s="36"/>
      <c r="F126" s="37"/>
    </row>
    <row r="127" spans="4:6">
      <c r="E127" s="57"/>
      <c r="F127" s="60"/>
    </row>
    <row r="128" spans="4:6" ht="11.25" customHeight="1">
      <c r="E128" s="52"/>
      <c r="F128" s="53"/>
    </row>
    <row r="129" spans="1:6" ht="24" customHeight="1">
      <c r="B129" s="38"/>
      <c r="C129" s="38"/>
      <c r="E129" s="52"/>
      <c r="F129" s="61"/>
    </row>
    <row r="130" spans="1:6" ht="15" customHeight="1">
      <c r="D130" s="38"/>
      <c r="E130" s="52"/>
      <c r="F130" s="61"/>
    </row>
    <row r="131" spans="1:6" ht="11.25" customHeight="1">
      <c r="E131" s="57"/>
      <c r="F131" s="58"/>
    </row>
    <row r="132" spans="1:6">
      <c r="E132" s="52"/>
      <c r="F132" s="53"/>
    </row>
    <row r="133" spans="1:6" ht="13.5" customHeight="1">
      <c r="B133" s="38"/>
      <c r="C133" s="38"/>
      <c r="E133" s="52"/>
      <c r="F133" s="62"/>
    </row>
    <row r="134" spans="1:6" ht="12.75" customHeight="1">
      <c r="D134" s="38"/>
      <c r="E134" s="52"/>
      <c r="F134" s="39"/>
    </row>
    <row r="135" spans="1:6" ht="12.75" customHeight="1">
      <c r="D135" s="38"/>
      <c r="E135" s="44"/>
      <c r="F135" s="45"/>
    </row>
    <row r="136" spans="1:6">
      <c r="E136" s="36"/>
      <c r="F136" s="37"/>
    </row>
    <row r="137" spans="1:6">
      <c r="D137" s="38"/>
      <c r="E137" s="36"/>
      <c r="F137" s="59"/>
    </row>
    <row r="138" spans="1:6">
      <c r="E138" s="57"/>
      <c r="F138" s="58"/>
    </row>
    <row r="139" spans="1:6">
      <c r="E139" s="52"/>
      <c r="F139" s="53"/>
    </row>
    <row r="140" spans="1:6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>
      <c r="A143" s="38"/>
      <c r="B143" s="38"/>
      <c r="C143" s="38"/>
      <c r="E143" s="50"/>
      <c r="F143" s="39"/>
    </row>
    <row r="144" spans="1:6">
      <c r="D144" s="38"/>
      <c r="E144" s="36"/>
      <c r="F144" s="48"/>
    </row>
    <row r="145" spans="1:6">
      <c r="E145" s="40"/>
      <c r="F145" s="41"/>
    </row>
    <row r="146" spans="1:6">
      <c r="B146" s="38"/>
      <c r="C146" s="38"/>
      <c r="E146" s="36"/>
      <c r="F146" s="39"/>
    </row>
    <row r="147" spans="1:6">
      <c r="D147" s="38"/>
      <c r="E147" s="36"/>
      <c r="F147" s="39"/>
    </row>
    <row r="148" spans="1:6">
      <c r="E148" s="44"/>
      <c r="F148" s="45"/>
    </row>
    <row r="149" spans="1:6" ht="22.5" customHeight="1">
      <c r="D149" s="38"/>
      <c r="E149" s="36"/>
      <c r="F149" s="46"/>
    </row>
    <row r="150" spans="1:6">
      <c r="E150" s="36"/>
      <c r="F150" s="45"/>
    </row>
    <row r="151" spans="1:6">
      <c r="B151" s="38"/>
      <c r="C151" s="38"/>
      <c r="E151" s="42"/>
      <c r="F151" s="48"/>
    </row>
    <row r="152" spans="1:6">
      <c r="D152" s="38"/>
      <c r="E152" s="42"/>
      <c r="F152" s="49"/>
    </row>
    <row r="153" spans="1:6">
      <c r="E153" s="44"/>
      <c r="F153" s="41"/>
    </row>
    <row r="154" spans="1:6" ht="13.5" customHeight="1">
      <c r="A154" s="38"/>
      <c r="E154" s="50"/>
      <c r="F154" s="48"/>
    </row>
    <row r="155" spans="1:6" ht="13.5" customHeight="1">
      <c r="B155" s="38"/>
      <c r="C155" s="38"/>
      <c r="E155" s="36"/>
      <c r="F155" s="48"/>
    </row>
    <row r="156" spans="1:6" ht="13.5" customHeight="1">
      <c r="D156" s="38"/>
      <c r="E156" s="36"/>
      <c r="F156" s="39"/>
    </row>
    <row r="157" spans="1:6">
      <c r="D157" s="38"/>
      <c r="E157" s="44"/>
      <c r="F157" s="41"/>
    </row>
    <row r="158" spans="1:6">
      <c r="D158" s="38"/>
      <c r="E158" s="36"/>
      <c r="F158" s="39"/>
    </row>
    <row r="159" spans="1:6">
      <c r="E159" s="57"/>
      <c r="F159" s="58"/>
    </row>
    <row r="160" spans="1:6">
      <c r="D160" s="38"/>
      <c r="E160" s="42"/>
      <c r="F160" s="59"/>
    </row>
    <row r="161" spans="1:6">
      <c r="D161" s="38"/>
      <c r="E161" s="44"/>
      <c r="F161" s="45"/>
    </row>
    <row r="162" spans="1:6">
      <c r="E162" s="57"/>
      <c r="F162" s="64"/>
    </row>
    <row r="163" spans="1:6">
      <c r="B163" s="38"/>
      <c r="C163" s="38"/>
      <c r="E163" s="52"/>
      <c r="F163" s="62"/>
    </row>
    <row r="164" spans="1:6">
      <c r="D164" s="38"/>
      <c r="E164" s="52"/>
      <c r="F164" s="39"/>
    </row>
    <row r="165" spans="1:6">
      <c r="D165" s="38"/>
      <c r="E165" s="44"/>
      <c r="F165" s="45"/>
    </row>
    <row r="166" spans="1:6">
      <c r="D166" s="38"/>
      <c r="E166" s="44"/>
      <c r="F166" s="45"/>
    </row>
    <row r="167" spans="1:6">
      <c r="E167" s="36"/>
      <c r="F167" s="37"/>
    </row>
    <row r="168" spans="1:6" s="65" customFormat="1" ht="18" customHeight="1">
      <c r="A168" s="228"/>
      <c r="B168" s="229"/>
      <c r="C168" s="229"/>
      <c r="D168" s="229"/>
      <c r="E168" s="229"/>
      <c r="F168" s="229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>
      <c r="A175" s="38"/>
      <c r="B175" s="38"/>
      <c r="C175" s="38"/>
      <c r="D175" s="38"/>
      <c r="E175" s="68"/>
      <c r="F175" s="12"/>
    </row>
    <row r="176" spans="1:6">
      <c r="A176" s="38"/>
      <c r="B176" s="38"/>
      <c r="C176" s="38"/>
      <c r="D176" s="38"/>
    </row>
    <row r="177" spans="1:6">
      <c r="A177" s="38"/>
      <c r="B177" s="38"/>
      <c r="C177" s="38"/>
      <c r="D177" s="38"/>
      <c r="E177" s="68"/>
      <c r="F177" s="12"/>
    </row>
    <row r="178" spans="1:6">
      <c r="A178" s="38"/>
      <c r="B178" s="38"/>
      <c r="C178" s="38"/>
      <c r="D178" s="38"/>
      <c r="E178" s="68"/>
      <c r="F178" s="69"/>
    </row>
    <row r="179" spans="1:6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1:6" ht="22.5" customHeight="1">
      <c r="E181" s="44"/>
      <c r="F181" s="47"/>
    </row>
  </sheetData>
  <mergeCells count="8">
    <mergeCell ref="A168:F168"/>
    <mergeCell ref="B3:I3"/>
    <mergeCell ref="B56:I56"/>
    <mergeCell ref="A1:I1"/>
    <mergeCell ref="B25:I25"/>
    <mergeCell ref="B27:I27"/>
    <mergeCell ref="B41:I41"/>
    <mergeCell ref="B43:I43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8"/>
  <sheetViews>
    <sheetView tabSelected="1" workbookViewId="0">
      <pane ySplit="3" topLeftCell="A142" activePane="bottomLeft" state="frozen"/>
      <selection pane="bottomLeft" activeCell="K25" sqref="K25"/>
    </sheetView>
  </sheetViews>
  <sheetFormatPr defaultColWidth="11.42578125" defaultRowHeight="12.75"/>
  <cols>
    <col min="1" max="1" width="10.140625" style="88" customWidth="1"/>
    <col min="2" max="2" width="36" style="89" customWidth="1"/>
    <col min="3" max="3" width="12.140625" style="2" customWidth="1"/>
    <col min="4" max="5" width="11.28515625" style="2" customWidth="1"/>
    <col min="6" max="6" width="9.140625" style="2" bestFit="1" customWidth="1"/>
    <col min="7" max="7" width="8.85546875" style="2" customWidth="1"/>
    <col min="8" max="8" width="7.7109375" style="2" customWidth="1"/>
    <col min="9" max="9" width="7.42578125" style="2" customWidth="1"/>
    <col min="10" max="10" width="6.28515625" style="2" customWidth="1"/>
    <col min="11" max="11" width="9.42578125" style="2" customWidth="1"/>
    <col min="12" max="12" width="12.85546875" style="2" hidden="1" customWidth="1"/>
    <col min="13" max="13" width="9.140625" style="2" customWidth="1"/>
    <col min="14" max="14" width="11.42578125" style="2" customWidth="1"/>
    <col min="15" max="15" width="12.85546875" style="2" hidden="1" customWidth="1"/>
    <col min="16" max="16" width="12.85546875" style="2" customWidth="1"/>
    <col min="17" max="16384" width="11.42578125" style="10"/>
  </cols>
  <sheetData>
    <row r="1" spans="1:16" ht="24" customHeight="1">
      <c r="A1" s="246" t="s">
        <v>21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8"/>
      <c r="N1" s="10"/>
      <c r="O1" s="10"/>
      <c r="P1" s="10"/>
    </row>
    <row r="2" spans="1:16" s="12" customFormat="1" ht="63.75">
      <c r="A2" s="90" t="s">
        <v>22</v>
      </c>
      <c r="B2" s="90" t="s">
        <v>23</v>
      </c>
      <c r="C2" s="11" t="s">
        <v>133</v>
      </c>
      <c r="D2" s="90" t="s">
        <v>77</v>
      </c>
      <c r="E2" s="90" t="s">
        <v>106</v>
      </c>
      <c r="F2" s="90" t="s">
        <v>14</v>
      </c>
      <c r="G2" s="90" t="s">
        <v>15</v>
      </c>
      <c r="H2" s="90" t="s">
        <v>107</v>
      </c>
      <c r="I2" s="90" t="s">
        <v>24</v>
      </c>
      <c r="J2" s="90" t="s">
        <v>108</v>
      </c>
      <c r="K2" s="11" t="s">
        <v>109</v>
      </c>
      <c r="L2" s="11"/>
      <c r="M2" s="11" t="s">
        <v>117</v>
      </c>
      <c r="N2" s="11"/>
      <c r="O2" s="11"/>
      <c r="P2" s="11"/>
    </row>
    <row r="3" spans="1:16" ht="2.2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2" customFormat="1">
      <c r="A4" s="150"/>
      <c r="B4" s="156" t="s">
        <v>112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>
      <c r="A5" s="150"/>
      <c r="B5" s="151" t="s">
        <v>113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12" customFormat="1">
      <c r="A6" s="238" t="s">
        <v>87</v>
      </c>
      <c r="B6" s="238"/>
      <c r="C6" s="158">
        <f>SUM(D6:K6)</f>
        <v>6332700</v>
      </c>
      <c r="D6" s="158">
        <f t="shared" ref="D6:J6" si="0">D8</f>
        <v>0</v>
      </c>
      <c r="E6" s="158">
        <f t="shared" si="0"/>
        <v>6332700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/>
      <c r="M6" s="158"/>
      <c r="N6" s="158"/>
      <c r="O6" s="158"/>
      <c r="P6" s="158"/>
    </row>
    <row r="7" spans="1:16" s="12" customFormat="1" ht="12.75" customHeight="1">
      <c r="A7" s="141" t="s">
        <v>82</v>
      </c>
      <c r="B7" s="159" t="s">
        <v>83</v>
      </c>
      <c r="C7" s="160">
        <f t="shared" ref="C7:C24" si="1">SUM(D7:K7)</f>
        <v>6332700</v>
      </c>
      <c r="D7" s="160">
        <f t="shared" ref="D7:J7" si="2">D8</f>
        <v>0</v>
      </c>
      <c r="E7" s="160">
        <f t="shared" si="2"/>
        <v>6332700</v>
      </c>
      <c r="F7" s="160">
        <f t="shared" si="2"/>
        <v>0</v>
      </c>
      <c r="G7" s="160">
        <f t="shared" si="2"/>
        <v>0</v>
      </c>
      <c r="H7" s="160">
        <f t="shared" si="2"/>
        <v>0</v>
      </c>
      <c r="I7" s="160">
        <f t="shared" si="2"/>
        <v>0</v>
      </c>
      <c r="J7" s="160">
        <f t="shared" si="2"/>
        <v>0</v>
      </c>
      <c r="K7" s="160"/>
      <c r="L7" s="160"/>
      <c r="M7" s="160"/>
      <c r="N7" s="160"/>
      <c r="O7" s="160"/>
      <c r="P7" s="160"/>
    </row>
    <row r="8" spans="1:16" s="12" customFormat="1">
      <c r="A8" s="144">
        <v>3</v>
      </c>
      <c r="B8" s="161" t="s">
        <v>25</v>
      </c>
      <c r="C8" s="162">
        <f t="shared" si="1"/>
        <v>6332700</v>
      </c>
      <c r="D8" s="162">
        <f t="shared" ref="D8:J8" si="3">D9+D19</f>
        <v>0</v>
      </c>
      <c r="E8" s="162">
        <f t="shared" si="3"/>
        <v>6332700</v>
      </c>
      <c r="F8" s="162">
        <f t="shared" si="3"/>
        <v>0</v>
      </c>
      <c r="G8" s="162">
        <f t="shared" si="3"/>
        <v>0</v>
      </c>
      <c r="H8" s="162">
        <f t="shared" si="3"/>
        <v>0</v>
      </c>
      <c r="I8" s="162">
        <f t="shared" si="3"/>
        <v>0</v>
      </c>
      <c r="J8" s="162">
        <f t="shared" si="3"/>
        <v>0</v>
      </c>
      <c r="K8" s="162"/>
      <c r="L8" s="162"/>
      <c r="M8" s="162"/>
      <c r="N8" s="162"/>
      <c r="O8" s="162"/>
      <c r="P8" s="162"/>
    </row>
    <row r="9" spans="1:16" s="12" customFormat="1">
      <c r="A9" s="147">
        <v>31</v>
      </c>
      <c r="B9" s="148" t="s">
        <v>26</v>
      </c>
      <c r="C9" s="149">
        <f t="shared" si="1"/>
        <v>5947000</v>
      </c>
      <c r="D9" s="149">
        <f>D10+D14+D16</f>
        <v>0</v>
      </c>
      <c r="E9" s="149">
        <f>E10+E14+E16</f>
        <v>5947000</v>
      </c>
      <c r="F9" s="149">
        <f t="shared" ref="F9:J9" si="4">F10+F14+F16</f>
        <v>0</v>
      </c>
      <c r="G9" s="149">
        <f t="shared" si="4"/>
        <v>0</v>
      </c>
      <c r="H9" s="149">
        <f t="shared" si="4"/>
        <v>0</v>
      </c>
      <c r="I9" s="149">
        <f t="shared" si="4"/>
        <v>0</v>
      </c>
      <c r="J9" s="149">
        <f t="shared" si="4"/>
        <v>0</v>
      </c>
      <c r="K9" s="149"/>
      <c r="L9" s="149"/>
      <c r="M9" s="149"/>
      <c r="N9" s="149"/>
      <c r="O9" s="149"/>
      <c r="P9" s="149"/>
    </row>
    <row r="10" spans="1:16">
      <c r="A10" s="150">
        <v>311</v>
      </c>
      <c r="B10" s="151" t="s">
        <v>27</v>
      </c>
      <c r="C10" s="163">
        <f t="shared" si="1"/>
        <v>4872800</v>
      </c>
      <c r="D10" s="163">
        <f t="shared" ref="D10:J10" si="5">D11+D12+D13</f>
        <v>0</v>
      </c>
      <c r="E10" s="163">
        <f t="shared" si="5"/>
        <v>4872800</v>
      </c>
      <c r="F10" s="163">
        <f t="shared" si="5"/>
        <v>0</v>
      </c>
      <c r="G10" s="163">
        <f t="shared" si="5"/>
        <v>0</v>
      </c>
      <c r="H10" s="163">
        <f t="shared" si="5"/>
        <v>0</v>
      </c>
      <c r="I10" s="163">
        <f t="shared" si="5"/>
        <v>0</v>
      </c>
      <c r="J10" s="163">
        <f t="shared" si="5"/>
        <v>0</v>
      </c>
      <c r="K10" s="163"/>
      <c r="L10" s="163"/>
      <c r="M10" s="163"/>
      <c r="N10" s="163"/>
      <c r="O10" s="163"/>
      <c r="P10" s="163"/>
    </row>
    <row r="11" spans="1:16" ht="12.75" customHeight="1">
      <c r="A11" s="153">
        <v>3111</v>
      </c>
      <c r="B11" s="154" t="s">
        <v>44</v>
      </c>
      <c r="C11" s="152">
        <f>SUM(D11:K11)</f>
        <v>4758500</v>
      </c>
      <c r="D11" s="152">
        <v>0</v>
      </c>
      <c r="E11" s="152">
        <v>4758500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16" ht="12.75" customHeight="1">
      <c r="A12" s="153">
        <v>3113</v>
      </c>
      <c r="B12" s="154" t="s">
        <v>45</v>
      </c>
      <c r="C12" s="152">
        <f t="shared" si="1"/>
        <v>70100</v>
      </c>
      <c r="D12" s="152">
        <v>0</v>
      </c>
      <c r="E12" s="152">
        <v>70100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</row>
    <row r="13" spans="1:16" ht="12.75" customHeight="1">
      <c r="A13" s="153">
        <v>3114</v>
      </c>
      <c r="B13" s="154" t="s">
        <v>46</v>
      </c>
      <c r="C13" s="152">
        <f t="shared" si="1"/>
        <v>44200</v>
      </c>
      <c r="D13" s="152">
        <v>0</v>
      </c>
      <c r="E13" s="152">
        <v>44200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16" ht="12.75" customHeight="1">
      <c r="A14" s="150">
        <v>312</v>
      </c>
      <c r="B14" s="151" t="s">
        <v>28</v>
      </c>
      <c r="C14" s="163">
        <f t="shared" si="1"/>
        <v>235900</v>
      </c>
      <c r="D14" s="163">
        <v>0</v>
      </c>
      <c r="E14" s="163">
        <f>E15</f>
        <v>235900</v>
      </c>
      <c r="F14" s="163">
        <f t="shared" ref="F14:J14" si="6">F15</f>
        <v>0</v>
      </c>
      <c r="G14" s="163">
        <f t="shared" si="6"/>
        <v>0</v>
      </c>
      <c r="H14" s="163">
        <f t="shared" si="6"/>
        <v>0</v>
      </c>
      <c r="I14" s="163">
        <f t="shared" si="6"/>
        <v>0</v>
      </c>
      <c r="J14" s="163">
        <f t="shared" si="6"/>
        <v>0</v>
      </c>
      <c r="K14" s="163"/>
      <c r="L14" s="163"/>
      <c r="M14" s="163"/>
      <c r="N14" s="163"/>
      <c r="O14" s="163"/>
      <c r="P14" s="163"/>
    </row>
    <row r="15" spans="1:16" ht="12.75" customHeight="1">
      <c r="A15" s="153">
        <v>3121</v>
      </c>
      <c r="B15" s="154" t="s">
        <v>28</v>
      </c>
      <c r="C15" s="152">
        <f t="shared" si="1"/>
        <v>235900</v>
      </c>
      <c r="D15" s="152">
        <v>0</v>
      </c>
      <c r="E15" s="152">
        <v>235900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</row>
    <row r="16" spans="1:16">
      <c r="A16" s="150">
        <v>313</v>
      </c>
      <c r="B16" s="151" t="s">
        <v>29</v>
      </c>
      <c r="C16" s="163">
        <f t="shared" si="1"/>
        <v>838300</v>
      </c>
      <c r="D16" s="163">
        <f t="shared" ref="D16:J16" si="7">D17+D18</f>
        <v>0</v>
      </c>
      <c r="E16" s="163">
        <f t="shared" si="7"/>
        <v>838300</v>
      </c>
      <c r="F16" s="163">
        <f t="shared" si="7"/>
        <v>0</v>
      </c>
      <c r="G16" s="163">
        <f t="shared" si="7"/>
        <v>0</v>
      </c>
      <c r="H16" s="163">
        <f t="shared" si="7"/>
        <v>0</v>
      </c>
      <c r="I16" s="163">
        <f t="shared" si="7"/>
        <v>0</v>
      </c>
      <c r="J16" s="163">
        <f t="shared" si="7"/>
        <v>0</v>
      </c>
      <c r="K16" s="163"/>
      <c r="L16" s="163"/>
      <c r="M16" s="163"/>
      <c r="N16" s="163"/>
      <c r="O16" s="163"/>
      <c r="P16" s="163"/>
    </row>
    <row r="17" spans="1:16" ht="12.75" customHeight="1">
      <c r="A17" s="153">
        <v>3132</v>
      </c>
      <c r="B17" s="154" t="s">
        <v>47</v>
      </c>
      <c r="C17" s="152">
        <f t="shared" si="1"/>
        <v>755400</v>
      </c>
      <c r="D17" s="152">
        <v>0</v>
      </c>
      <c r="E17" s="152">
        <v>755400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26.25" customHeight="1">
      <c r="A18" s="153">
        <v>3133</v>
      </c>
      <c r="B18" s="154" t="s">
        <v>48</v>
      </c>
      <c r="C18" s="152">
        <f t="shared" si="1"/>
        <v>82900</v>
      </c>
      <c r="D18" s="152">
        <v>0</v>
      </c>
      <c r="E18" s="152">
        <v>82900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1:16">
      <c r="A19" s="147">
        <v>32</v>
      </c>
      <c r="B19" s="148" t="s">
        <v>30</v>
      </c>
      <c r="C19" s="149">
        <f t="shared" si="1"/>
        <v>385700</v>
      </c>
      <c r="D19" s="149">
        <f t="shared" ref="D19:J19" si="8">D20+D22</f>
        <v>0</v>
      </c>
      <c r="E19" s="149">
        <f t="shared" si="8"/>
        <v>385700</v>
      </c>
      <c r="F19" s="149">
        <f t="shared" si="8"/>
        <v>0</v>
      </c>
      <c r="G19" s="149">
        <f t="shared" si="8"/>
        <v>0</v>
      </c>
      <c r="H19" s="149">
        <f t="shared" si="8"/>
        <v>0</v>
      </c>
      <c r="I19" s="149">
        <f t="shared" si="8"/>
        <v>0</v>
      </c>
      <c r="J19" s="149">
        <f t="shared" si="8"/>
        <v>0</v>
      </c>
      <c r="K19" s="149"/>
      <c r="L19" s="149"/>
      <c r="M19" s="149"/>
      <c r="N19" s="149"/>
      <c r="O19" s="149"/>
      <c r="P19" s="149"/>
    </row>
    <row r="20" spans="1:16">
      <c r="A20" s="150">
        <v>321</v>
      </c>
      <c r="B20" s="151" t="s">
        <v>31</v>
      </c>
      <c r="C20" s="163">
        <f t="shared" si="1"/>
        <v>361000</v>
      </c>
      <c r="D20" s="163">
        <f t="shared" ref="D20:J20" si="9">D21</f>
        <v>0</v>
      </c>
      <c r="E20" s="163">
        <f t="shared" si="9"/>
        <v>361000</v>
      </c>
      <c r="F20" s="163">
        <f t="shared" si="9"/>
        <v>0</v>
      </c>
      <c r="G20" s="163">
        <f t="shared" si="9"/>
        <v>0</v>
      </c>
      <c r="H20" s="163">
        <f t="shared" si="9"/>
        <v>0</v>
      </c>
      <c r="I20" s="163">
        <f t="shared" si="9"/>
        <v>0</v>
      </c>
      <c r="J20" s="163">
        <f t="shared" si="9"/>
        <v>0</v>
      </c>
      <c r="K20" s="163"/>
      <c r="L20" s="163"/>
      <c r="M20" s="163"/>
      <c r="N20" s="163"/>
      <c r="O20" s="163"/>
      <c r="P20" s="163"/>
    </row>
    <row r="21" spans="1:16" ht="12.75" customHeight="1">
      <c r="A21" s="153">
        <v>3212</v>
      </c>
      <c r="B21" s="154" t="s">
        <v>50</v>
      </c>
      <c r="C21" s="152">
        <f t="shared" si="1"/>
        <v>361000</v>
      </c>
      <c r="D21" s="152">
        <v>0</v>
      </c>
      <c r="E21" s="152">
        <v>361000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</row>
    <row r="22" spans="1:16" ht="24.75" customHeight="1">
      <c r="A22" s="150">
        <v>329</v>
      </c>
      <c r="B22" s="151" t="s">
        <v>34</v>
      </c>
      <c r="C22" s="152">
        <f t="shared" si="1"/>
        <v>24700</v>
      </c>
      <c r="D22" s="152">
        <v>0</v>
      </c>
      <c r="E22" s="163">
        <f>E23</f>
        <v>24700</v>
      </c>
      <c r="F22" s="163">
        <f t="shared" ref="F22:J22" si="10">F23</f>
        <v>0</v>
      </c>
      <c r="G22" s="163">
        <f t="shared" si="10"/>
        <v>0</v>
      </c>
      <c r="H22" s="163">
        <f t="shared" si="10"/>
        <v>0</v>
      </c>
      <c r="I22" s="163">
        <f t="shared" si="10"/>
        <v>0</v>
      </c>
      <c r="J22" s="163">
        <f t="shared" si="10"/>
        <v>0</v>
      </c>
      <c r="K22" s="163"/>
      <c r="L22" s="163"/>
      <c r="M22" s="163"/>
      <c r="N22" s="163"/>
      <c r="O22" s="163"/>
      <c r="P22" s="163"/>
    </row>
    <row r="23" spans="1:16" ht="12.75" customHeight="1">
      <c r="A23" s="153">
        <v>3295</v>
      </c>
      <c r="B23" s="154" t="s">
        <v>71</v>
      </c>
      <c r="C23" s="152">
        <v>23000</v>
      </c>
      <c r="D23" s="152">
        <v>0</v>
      </c>
      <c r="E23" s="152">
        <v>24700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</row>
    <row r="24" spans="1:16">
      <c r="A24" s="153"/>
      <c r="B24" s="154"/>
      <c r="C24" s="152">
        <f t="shared" si="1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6" ht="26.25" customHeight="1">
      <c r="A25" s="239" t="s">
        <v>94</v>
      </c>
      <c r="B25" s="239"/>
      <c r="C25" s="164">
        <f>SUM(D25:K25)</f>
        <v>590465</v>
      </c>
      <c r="D25" s="164">
        <f>D26+D59</f>
        <v>437835</v>
      </c>
      <c r="E25" s="164">
        <f t="shared" ref="E25:K25" si="11">E27</f>
        <v>0</v>
      </c>
      <c r="F25" s="164">
        <f t="shared" si="11"/>
        <v>43550</v>
      </c>
      <c r="G25" s="164">
        <f t="shared" si="11"/>
        <v>50850</v>
      </c>
      <c r="H25" s="164">
        <f t="shared" si="11"/>
        <v>45100</v>
      </c>
      <c r="I25" s="164">
        <f t="shared" si="11"/>
        <v>8300</v>
      </c>
      <c r="J25" s="164">
        <f t="shared" si="11"/>
        <v>0</v>
      </c>
      <c r="K25" s="164">
        <f t="shared" si="11"/>
        <v>4830</v>
      </c>
      <c r="L25" s="164"/>
      <c r="M25" s="164"/>
      <c r="N25" s="164"/>
      <c r="O25" s="164"/>
      <c r="P25" s="164"/>
    </row>
    <row r="26" spans="1:16">
      <c r="A26" s="241" t="s">
        <v>100</v>
      </c>
      <c r="B26" s="241"/>
      <c r="C26" s="143">
        <f t="shared" ref="C26:C58" si="12">SUM(D26:K26)</f>
        <v>500112</v>
      </c>
      <c r="D26" s="143">
        <f t="shared" ref="D26:K26" si="13">D27</f>
        <v>347482</v>
      </c>
      <c r="E26" s="143">
        <f t="shared" si="13"/>
        <v>0</v>
      </c>
      <c r="F26" s="143">
        <f t="shared" si="13"/>
        <v>43550</v>
      </c>
      <c r="G26" s="143">
        <f t="shared" si="13"/>
        <v>50850</v>
      </c>
      <c r="H26" s="143">
        <f t="shared" si="13"/>
        <v>45100</v>
      </c>
      <c r="I26" s="143">
        <f t="shared" si="13"/>
        <v>8300</v>
      </c>
      <c r="J26" s="143">
        <f t="shared" si="13"/>
        <v>0</v>
      </c>
      <c r="K26" s="143">
        <f t="shared" si="13"/>
        <v>4830</v>
      </c>
      <c r="L26" s="143"/>
      <c r="M26" s="143"/>
      <c r="N26" s="143"/>
      <c r="O26" s="143"/>
      <c r="P26" s="143"/>
    </row>
    <row r="27" spans="1:16">
      <c r="A27" s="144">
        <v>3</v>
      </c>
      <c r="B27" s="145" t="s">
        <v>25</v>
      </c>
      <c r="C27" s="146">
        <f t="shared" si="12"/>
        <v>500112</v>
      </c>
      <c r="D27" s="146">
        <f t="shared" ref="D27:K27" si="14">D28+D56</f>
        <v>347482</v>
      </c>
      <c r="E27" s="146">
        <f t="shared" si="14"/>
        <v>0</v>
      </c>
      <c r="F27" s="146">
        <f t="shared" si="14"/>
        <v>43550</v>
      </c>
      <c r="G27" s="146">
        <f t="shared" si="14"/>
        <v>50850</v>
      </c>
      <c r="H27" s="146">
        <f t="shared" si="14"/>
        <v>45100</v>
      </c>
      <c r="I27" s="146">
        <f t="shared" si="14"/>
        <v>8300</v>
      </c>
      <c r="J27" s="146">
        <f t="shared" si="14"/>
        <v>0</v>
      </c>
      <c r="K27" s="146">
        <f t="shared" si="14"/>
        <v>4830</v>
      </c>
      <c r="L27" s="146"/>
      <c r="M27" s="146"/>
      <c r="N27" s="146"/>
      <c r="O27" s="146"/>
      <c r="P27" s="146"/>
    </row>
    <row r="28" spans="1:16" s="12" customFormat="1">
      <c r="A28" s="147">
        <v>32</v>
      </c>
      <c r="B28" s="148" t="s">
        <v>30</v>
      </c>
      <c r="C28" s="149">
        <f t="shared" si="12"/>
        <v>495562</v>
      </c>
      <c r="D28" s="149">
        <f>D29+D33+D38+D47+D49+D67</f>
        <v>342932</v>
      </c>
      <c r="E28" s="149">
        <f t="shared" ref="E28:K28" si="15">E29+E33+E38+E47+E49</f>
        <v>0</v>
      </c>
      <c r="F28" s="149">
        <f t="shared" si="15"/>
        <v>43550</v>
      </c>
      <c r="G28" s="149">
        <f t="shared" si="15"/>
        <v>50850</v>
      </c>
      <c r="H28" s="149">
        <f t="shared" si="15"/>
        <v>45100</v>
      </c>
      <c r="I28" s="149">
        <f t="shared" si="15"/>
        <v>8300</v>
      </c>
      <c r="J28" s="149">
        <f t="shared" si="15"/>
        <v>0</v>
      </c>
      <c r="K28" s="149">
        <f t="shared" si="15"/>
        <v>4830</v>
      </c>
      <c r="L28" s="149"/>
      <c r="M28" s="149"/>
      <c r="N28" s="149"/>
      <c r="O28" s="149"/>
      <c r="P28" s="149"/>
    </row>
    <row r="29" spans="1:16">
      <c r="A29" s="150">
        <v>321</v>
      </c>
      <c r="B29" s="151" t="s">
        <v>31</v>
      </c>
      <c r="C29" s="163">
        <f t="shared" si="12"/>
        <v>58480</v>
      </c>
      <c r="D29" s="163">
        <f t="shared" ref="D29:J29" si="16">D30+D31+D32</f>
        <v>32000</v>
      </c>
      <c r="E29" s="163">
        <f t="shared" si="16"/>
        <v>0</v>
      </c>
      <c r="F29" s="163">
        <f>F30+F31+F32</f>
        <v>16050</v>
      </c>
      <c r="G29" s="163">
        <f>G30+G31+G32</f>
        <v>10430</v>
      </c>
      <c r="H29" s="163">
        <f t="shared" si="16"/>
        <v>0</v>
      </c>
      <c r="I29" s="163">
        <f t="shared" si="16"/>
        <v>0</v>
      </c>
      <c r="J29" s="163">
        <f t="shared" si="16"/>
        <v>0</v>
      </c>
      <c r="K29" s="163">
        <f>K30+K31+K32</f>
        <v>0</v>
      </c>
      <c r="L29" s="163"/>
      <c r="M29" s="163"/>
      <c r="N29" s="163"/>
      <c r="O29" s="163"/>
      <c r="P29" s="163"/>
    </row>
    <row r="30" spans="1:16" ht="12.75" customHeight="1">
      <c r="A30" s="153">
        <v>3211</v>
      </c>
      <c r="B30" s="154" t="s">
        <v>49</v>
      </c>
      <c r="C30" s="163">
        <f t="shared" si="12"/>
        <v>48640</v>
      </c>
      <c r="D30" s="152">
        <v>24640</v>
      </c>
      <c r="E30" s="152"/>
      <c r="F30" s="152">
        <v>16000</v>
      </c>
      <c r="G30" s="152">
        <v>8000</v>
      </c>
      <c r="H30" s="152"/>
      <c r="I30" s="152"/>
      <c r="J30" s="152"/>
      <c r="K30" s="152"/>
      <c r="L30" s="152"/>
      <c r="M30" s="152"/>
      <c r="N30" s="152"/>
      <c r="O30" s="152"/>
      <c r="P30" s="152"/>
    </row>
    <row r="31" spans="1:16" ht="12.75" customHeight="1">
      <c r="A31" s="153">
        <v>3213</v>
      </c>
      <c r="B31" s="154" t="s">
        <v>51</v>
      </c>
      <c r="C31" s="163">
        <f t="shared" si="12"/>
        <v>5040</v>
      </c>
      <c r="D31" s="152">
        <v>4560</v>
      </c>
      <c r="E31" s="152"/>
      <c r="F31" s="152">
        <v>50</v>
      </c>
      <c r="G31" s="152">
        <v>430</v>
      </c>
      <c r="H31" s="152"/>
      <c r="I31" s="152"/>
      <c r="J31" s="152"/>
      <c r="K31" s="152"/>
      <c r="L31" s="152"/>
      <c r="M31" s="152"/>
      <c r="N31" s="152"/>
      <c r="O31" s="152"/>
      <c r="P31" s="152"/>
    </row>
    <row r="32" spans="1:16" ht="12.75" customHeight="1">
      <c r="A32" s="153">
        <v>3214</v>
      </c>
      <c r="B32" s="154" t="s">
        <v>52</v>
      </c>
      <c r="C32" s="163">
        <f t="shared" si="12"/>
        <v>4800</v>
      </c>
      <c r="D32" s="152">
        <v>2800</v>
      </c>
      <c r="E32" s="152"/>
      <c r="F32" s="152">
        <v>0</v>
      </c>
      <c r="G32" s="152">
        <v>2000</v>
      </c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16">
      <c r="A33" s="150">
        <v>322</v>
      </c>
      <c r="B33" s="151" t="s">
        <v>32</v>
      </c>
      <c r="C33" s="163">
        <f t="shared" si="12"/>
        <v>222232</v>
      </c>
      <c r="D33" s="163">
        <f>SUM(D34:D37)</f>
        <v>200082</v>
      </c>
      <c r="E33" s="163">
        <f t="shared" ref="E33:K33" si="17">SUM(E34:E37)</f>
        <v>0</v>
      </c>
      <c r="F33" s="163">
        <f t="shared" si="17"/>
        <v>17600</v>
      </c>
      <c r="G33" s="163">
        <f t="shared" si="17"/>
        <v>0</v>
      </c>
      <c r="H33" s="163">
        <f t="shared" si="17"/>
        <v>0</v>
      </c>
      <c r="I33" s="163">
        <f t="shared" si="17"/>
        <v>0</v>
      </c>
      <c r="J33" s="163">
        <f t="shared" si="17"/>
        <v>0</v>
      </c>
      <c r="K33" s="163">
        <f t="shared" si="17"/>
        <v>4550</v>
      </c>
      <c r="L33" s="163"/>
      <c r="M33" s="163"/>
      <c r="N33" s="163"/>
      <c r="O33" s="163"/>
      <c r="P33" s="163"/>
    </row>
    <row r="34" spans="1:16" ht="12.75" customHeight="1">
      <c r="A34" s="153">
        <v>3221</v>
      </c>
      <c r="B34" s="154" t="s">
        <v>53</v>
      </c>
      <c r="C34" s="152">
        <f t="shared" si="12"/>
        <v>40632</v>
      </c>
      <c r="D34" s="152">
        <v>37132</v>
      </c>
      <c r="E34" s="152"/>
      <c r="F34" s="152">
        <v>2000</v>
      </c>
      <c r="G34" s="152"/>
      <c r="H34" s="152"/>
      <c r="I34" s="152"/>
      <c r="J34" s="152"/>
      <c r="K34" s="152">
        <v>1500</v>
      </c>
      <c r="L34" s="152"/>
      <c r="M34" s="152"/>
      <c r="N34" s="152"/>
      <c r="O34" s="152"/>
      <c r="P34" s="152"/>
    </row>
    <row r="35" spans="1:16" ht="12.75" customHeight="1">
      <c r="A35" s="153">
        <v>3223</v>
      </c>
      <c r="B35" s="154" t="s">
        <v>55</v>
      </c>
      <c r="C35" s="152">
        <f t="shared" si="12"/>
        <v>170000</v>
      </c>
      <c r="D35" s="152">
        <v>156400</v>
      </c>
      <c r="E35" s="152"/>
      <c r="F35" s="152">
        <v>13600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ht="12.75" customHeight="1">
      <c r="A36" s="153">
        <v>3225</v>
      </c>
      <c r="B36" s="154" t="s">
        <v>57</v>
      </c>
      <c r="C36" s="152">
        <f t="shared" si="12"/>
        <v>8500</v>
      </c>
      <c r="D36" s="152">
        <v>4450</v>
      </c>
      <c r="E36" s="152"/>
      <c r="F36" s="152">
        <v>1000</v>
      </c>
      <c r="G36" s="152"/>
      <c r="H36" s="152"/>
      <c r="I36" s="152"/>
      <c r="J36" s="152"/>
      <c r="K36" s="152">
        <v>3050</v>
      </c>
      <c r="L36" s="152"/>
      <c r="M36" s="152"/>
      <c r="N36" s="152"/>
      <c r="O36" s="152"/>
      <c r="P36" s="152"/>
    </row>
    <row r="37" spans="1:16" ht="12.75" customHeight="1">
      <c r="A37" s="153">
        <v>3227</v>
      </c>
      <c r="B37" s="154" t="s">
        <v>58</v>
      </c>
      <c r="C37" s="152">
        <f t="shared" si="12"/>
        <v>3100</v>
      </c>
      <c r="D37" s="152">
        <v>2100</v>
      </c>
      <c r="E37" s="152"/>
      <c r="F37" s="152">
        <v>1000</v>
      </c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1:16">
      <c r="A38" s="150">
        <v>323</v>
      </c>
      <c r="B38" s="151" t="s">
        <v>33</v>
      </c>
      <c r="C38" s="163">
        <f t="shared" si="12"/>
        <v>166030</v>
      </c>
      <c r="D38" s="163">
        <f t="shared" ref="D38:J38" si="18">SUM(D39:D46)</f>
        <v>89650</v>
      </c>
      <c r="E38" s="163">
        <f t="shared" si="18"/>
        <v>0</v>
      </c>
      <c r="F38" s="163">
        <f t="shared" si="18"/>
        <v>0</v>
      </c>
      <c r="G38" s="163">
        <f t="shared" si="18"/>
        <v>31000</v>
      </c>
      <c r="H38" s="163">
        <f t="shared" si="18"/>
        <v>45100</v>
      </c>
      <c r="I38" s="163">
        <f t="shared" si="18"/>
        <v>0</v>
      </c>
      <c r="J38" s="163">
        <f t="shared" si="18"/>
        <v>0</v>
      </c>
      <c r="K38" s="163">
        <f>K39</f>
        <v>280</v>
      </c>
      <c r="L38" s="163"/>
      <c r="M38" s="163"/>
      <c r="N38" s="163"/>
      <c r="O38" s="163"/>
      <c r="P38" s="163"/>
    </row>
    <row r="39" spans="1:16" ht="12.75" customHeight="1">
      <c r="A39" s="153">
        <v>3231</v>
      </c>
      <c r="B39" s="154" t="s">
        <v>59</v>
      </c>
      <c r="C39" s="152">
        <f t="shared" si="12"/>
        <v>86380</v>
      </c>
      <c r="D39" s="152">
        <v>22000</v>
      </c>
      <c r="E39" s="152"/>
      <c r="F39" s="152"/>
      <c r="G39" s="152">
        <v>28000</v>
      </c>
      <c r="H39" s="152">
        <v>36100</v>
      </c>
      <c r="I39" s="152"/>
      <c r="J39" s="152"/>
      <c r="K39" s="152">
        <v>280</v>
      </c>
      <c r="L39" s="152"/>
      <c r="M39" s="152"/>
      <c r="N39" s="152"/>
      <c r="O39" s="152"/>
      <c r="P39" s="152"/>
    </row>
    <row r="40" spans="1:16" ht="12.75" customHeight="1">
      <c r="A40" s="153">
        <v>3233</v>
      </c>
      <c r="B40" s="154" t="s">
        <v>84</v>
      </c>
      <c r="C40" s="152">
        <f t="shared" si="12"/>
        <v>0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1:16" ht="12.75" customHeight="1">
      <c r="A41" s="153">
        <v>3234</v>
      </c>
      <c r="B41" s="154" t="s">
        <v>61</v>
      </c>
      <c r="C41" s="152">
        <f t="shared" si="12"/>
        <v>39000</v>
      </c>
      <c r="D41" s="152">
        <v>39000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1:16" ht="12.75" customHeight="1">
      <c r="A42" s="153">
        <v>3235</v>
      </c>
      <c r="B42" s="154" t="s">
        <v>93</v>
      </c>
      <c r="C42" s="152">
        <f t="shared" si="12"/>
        <v>6050</v>
      </c>
      <c r="D42" s="152">
        <v>6050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</row>
    <row r="43" spans="1:16" ht="12.75" customHeight="1">
      <c r="A43" s="153">
        <v>3236</v>
      </c>
      <c r="B43" s="154" t="s">
        <v>62</v>
      </c>
      <c r="C43" s="152">
        <f t="shared" si="12"/>
        <v>10000</v>
      </c>
      <c r="D43" s="152">
        <v>10000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</row>
    <row r="44" spans="1:16" ht="12.75" customHeight="1">
      <c r="A44" s="153">
        <v>3237</v>
      </c>
      <c r="B44" s="154" t="s">
        <v>63</v>
      </c>
      <c r="C44" s="152">
        <f t="shared" si="12"/>
        <v>9000</v>
      </c>
      <c r="D44" s="152">
        <v>0</v>
      </c>
      <c r="E44" s="152"/>
      <c r="F44" s="152"/>
      <c r="G44" s="152"/>
      <c r="H44" s="152">
        <v>9000</v>
      </c>
      <c r="I44" s="152"/>
      <c r="J44" s="152"/>
      <c r="K44" s="152"/>
      <c r="L44" s="152"/>
      <c r="M44" s="152"/>
      <c r="N44" s="152"/>
      <c r="O44" s="152"/>
      <c r="P44" s="152"/>
    </row>
    <row r="45" spans="1:16" ht="11.25" customHeight="1">
      <c r="A45" s="153">
        <v>3238</v>
      </c>
      <c r="B45" s="154" t="s">
        <v>64</v>
      </c>
      <c r="C45" s="152">
        <f t="shared" si="12"/>
        <v>7900</v>
      </c>
      <c r="D45" s="152">
        <v>7900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</row>
    <row r="46" spans="1:16" ht="12.75" customHeight="1">
      <c r="A46" s="153">
        <v>3239</v>
      </c>
      <c r="B46" s="154" t="s">
        <v>65</v>
      </c>
      <c r="C46" s="152">
        <f t="shared" si="12"/>
        <v>7700</v>
      </c>
      <c r="D46" s="152">
        <v>4700</v>
      </c>
      <c r="E46" s="152"/>
      <c r="F46" s="152"/>
      <c r="G46" s="152">
        <v>3000</v>
      </c>
      <c r="H46" s="152"/>
      <c r="I46" s="152"/>
      <c r="J46" s="152"/>
      <c r="K46" s="152"/>
      <c r="L46" s="152"/>
      <c r="M46" s="152"/>
      <c r="N46" s="152"/>
      <c r="O46" s="152"/>
      <c r="P46" s="152"/>
    </row>
    <row r="47" spans="1:16" ht="25.5">
      <c r="A47" s="150">
        <v>324</v>
      </c>
      <c r="B47" s="151" t="s">
        <v>66</v>
      </c>
      <c r="C47" s="163">
        <f t="shared" si="12"/>
        <v>0</v>
      </c>
      <c r="D47" s="163">
        <f t="shared" ref="D47:J47" si="19">D48</f>
        <v>0</v>
      </c>
      <c r="E47" s="163">
        <f t="shared" si="19"/>
        <v>0</v>
      </c>
      <c r="F47" s="163">
        <f t="shared" si="19"/>
        <v>0</v>
      </c>
      <c r="G47" s="163">
        <f t="shared" si="19"/>
        <v>0</v>
      </c>
      <c r="H47" s="163">
        <f t="shared" si="19"/>
        <v>0</v>
      </c>
      <c r="I47" s="163">
        <f t="shared" si="19"/>
        <v>0</v>
      </c>
      <c r="J47" s="163">
        <f t="shared" si="19"/>
        <v>0</v>
      </c>
      <c r="K47" s="163">
        <v>0</v>
      </c>
      <c r="L47" s="163"/>
      <c r="M47" s="163"/>
      <c r="N47" s="163"/>
      <c r="O47" s="163"/>
      <c r="P47" s="163"/>
    </row>
    <row r="48" spans="1:16" ht="25.5" customHeight="1">
      <c r="A48" s="153">
        <v>3241</v>
      </c>
      <c r="B48" s="154" t="s">
        <v>67</v>
      </c>
      <c r="C48" s="152">
        <f t="shared" si="12"/>
        <v>0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</row>
    <row r="49" spans="1:16" ht="26.25" customHeight="1">
      <c r="A49" s="150">
        <v>329</v>
      </c>
      <c r="B49" s="151" t="s">
        <v>34</v>
      </c>
      <c r="C49" s="163">
        <f t="shared" si="12"/>
        <v>48820</v>
      </c>
      <c r="D49" s="163">
        <f t="shared" ref="D49:J49" si="20">SUM(D50:D55)</f>
        <v>21200</v>
      </c>
      <c r="E49" s="163">
        <f t="shared" si="20"/>
        <v>0</v>
      </c>
      <c r="F49" s="163">
        <f t="shared" si="20"/>
        <v>9900</v>
      </c>
      <c r="G49" s="163">
        <f t="shared" si="20"/>
        <v>9420</v>
      </c>
      <c r="H49" s="163">
        <f t="shared" si="20"/>
        <v>0</v>
      </c>
      <c r="I49" s="163">
        <f t="shared" si="20"/>
        <v>8300</v>
      </c>
      <c r="J49" s="163">
        <f t="shared" si="20"/>
        <v>0</v>
      </c>
      <c r="K49" s="163">
        <v>0</v>
      </c>
      <c r="L49" s="163"/>
      <c r="M49" s="163"/>
      <c r="N49" s="163"/>
      <c r="O49" s="163"/>
      <c r="P49" s="163"/>
    </row>
    <row r="50" spans="1:16" ht="12.75" customHeight="1">
      <c r="A50" s="153">
        <v>3292</v>
      </c>
      <c r="B50" s="154" t="s">
        <v>68</v>
      </c>
      <c r="C50" s="152">
        <f t="shared" si="12"/>
        <v>27870</v>
      </c>
      <c r="D50" s="152">
        <v>18450</v>
      </c>
      <c r="E50" s="152"/>
      <c r="F50" s="152"/>
      <c r="G50" s="152">
        <v>9420</v>
      </c>
      <c r="H50" s="152"/>
      <c r="I50" s="152"/>
      <c r="J50" s="152"/>
      <c r="K50" s="152"/>
      <c r="L50" s="152"/>
      <c r="M50" s="152"/>
      <c r="N50" s="152"/>
      <c r="O50" s="152"/>
      <c r="P50" s="152"/>
    </row>
    <row r="51" spans="1:16" ht="12.75" customHeight="1">
      <c r="A51" s="153">
        <v>3293</v>
      </c>
      <c r="B51" s="154" t="s">
        <v>69</v>
      </c>
      <c r="C51" s="152">
        <f t="shared" si="12"/>
        <v>4000</v>
      </c>
      <c r="D51" s="152">
        <v>1600</v>
      </c>
      <c r="E51" s="152"/>
      <c r="F51" s="152">
        <v>2400</v>
      </c>
      <c r="G51" s="152"/>
      <c r="H51" s="152"/>
      <c r="I51" s="152"/>
      <c r="J51" s="152"/>
      <c r="K51" s="152"/>
      <c r="L51" s="152"/>
      <c r="M51" s="152"/>
      <c r="N51" s="152"/>
      <c r="O51" s="152"/>
      <c r="P51" s="152"/>
    </row>
    <row r="52" spans="1:16" ht="12.75" customHeight="1">
      <c r="A52" s="153">
        <v>3294</v>
      </c>
      <c r="B52" s="154" t="s">
        <v>70</v>
      </c>
      <c r="C52" s="152">
        <f t="shared" si="12"/>
        <v>700</v>
      </c>
      <c r="D52" s="152">
        <v>700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</row>
    <row r="53" spans="1:16" ht="12.75" customHeight="1">
      <c r="A53" s="153">
        <v>3295</v>
      </c>
      <c r="B53" s="154" t="s">
        <v>71</v>
      </c>
      <c r="C53" s="152">
        <f t="shared" si="12"/>
        <v>0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</row>
    <row r="54" spans="1:16" s="188" customFormat="1" ht="12.75" customHeight="1">
      <c r="A54" s="153">
        <v>3296</v>
      </c>
      <c r="B54" s="154" t="s">
        <v>116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</row>
    <row r="55" spans="1:16" ht="12.75" customHeight="1">
      <c r="A55" s="153">
        <v>3299</v>
      </c>
      <c r="B55" s="154" t="s">
        <v>34</v>
      </c>
      <c r="C55" s="152">
        <f t="shared" si="12"/>
        <v>16250</v>
      </c>
      <c r="D55" s="152">
        <v>450</v>
      </c>
      <c r="E55" s="152"/>
      <c r="F55" s="152">
        <v>7500</v>
      </c>
      <c r="G55" s="152"/>
      <c r="H55" s="152"/>
      <c r="I55" s="152">
        <v>8300</v>
      </c>
      <c r="J55" s="152"/>
      <c r="K55" s="152"/>
      <c r="L55" s="152"/>
      <c r="M55" s="152"/>
      <c r="N55" s="152"/>
      <c r="O55" s="152"/>
      <c r="P55" s="152"/>
    </row>
    <row r="56" spans="1:16" s="12" customFormat="1">
      <c r="A56" s="147">
        <v>34</v>
      </c>
      <c r="B56" s="148" t="s">
        <v>35</v>
      </c>
      <c r="C56" s="149">
        <f t="shared" si="12"/>
        <v>4550</v>
      </c>
      <c r="D56" s="149">
        <f t="shared" ref="D56:J56" si="21">D57</f>
        <v>4550</v>
      </c>
      <c r="E56" s="149">
        <f t="shared" si="21"/>
        <v>0</v>
      </c>
      <c r="F56" s="149">
        <f t="shared" si="21"/>
        <v>0</v>
      </c>
      <c r="G56" s="149">
        <f t="shared" si="21"/>
        <v>0</v>
      </c>
      <c r="H56" s="149">
        <f t="shared" si="21"/>
        <v>0</v>
      </c>
      <c r="I56" s="149">
        <f t="shared" si="21"/>
        <v>0</v>
      </c>
      <c r="J56" s="149">
        <f t="shared" si="21"/>
        <v>0</v>
      </c>
      <c r="K56" s="149">
        <v>0</v>
      </c>
      <c r="L56" s="149"/>
      <c r="M56" s="149"/>
      <c r="N56" s="149"/>
      <c r="O56" s="149"/>
      <c r="P56" s="149"/>
    </row>
    <row r="57" spans="1:16" ht="12.75" customHeight="1">
      <c r="A57" s="150">
        <v>343</v>
      </c>
      <c r="B57" s="151" t="s">
        <v>36</v>
      </c>
      <c r="C57" s="163">
        <f t="shared" si="12"/>
        <v>4550</v>
      </c>
      <c r="D57" s="163">
        <f t="shared" ref="D57:J57" si="22">D58</f>
        <v>4550</v>
      </c>
      <c r="E57" s="163">
        <f t="shared" si="22"/>
        <v>0</v>
      </c>
      <c r="F57" s="163">
        <f t="shared" si="22"/>
        <v>0</v>
      </c>
      <c r="G57" s="163">
        <f t="shared" si="22"/>
        <v>0</v>
      </c>
      <c r="H57" s="163">
        <f t="shared" si="22"/>
        <v>0</v>
      </c>
      <c r="I57" s="163">
        <f t="shared" si="22"/>
        <v>0</v>
      </c>
      <c r="J57" s="163">
        <f t="shared" si="22"/>
        <v>0</v>
      </c>
      <c r="K57" s="163">
        <v>0</v>
      </c>
      <c r="L57" s="163"/>
      <c r="M57" s="163"/>
      <c r="N57" s="163"/>
      <c r="O57" s="163"/>
      <c r="P57" s="163"/>
    </row>
    <row r="58" spans="1:16" ht="12.75" customHeight="1">
      <c r="A58" s="153">
        <v>3431</v>
      </c>
      <c r="B58" s="154" t="s">
        <v>72</v>
      </c>
      <c r="C58" s="152">
        <f t="shared" si="12"/>
        <v>4550</v>
      </c>
      <c r="D58" s="152">
        <v>4550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</row>
    <row r="59" spans="1:16" s="12" customFormat="1">
      <c r="A59" s="141" t="s">
        <v>101</v>
      </c>
      <c r="B59" s="142"/>
      <c r="C59" s="143">
        <f>SUM(D59:K59)</f>
        <v>92203</v>
      </c>
      <c r="D59" s="143">
        <f>D60</f>
        <v>90353</v>
      </c>
      <c r="E59" s="143">
        <f t="shared" ref="E59:K60" si="23">E60</f>
        <v>0</v>
      </c>
      <c r="F59" s="143">
        <f t="shared" si="23"/>
        <v>0</v>
      </c>
      <c r="G59" s="143">
        <f t="shared" si="23"/>
        <v>0</v>
      </c>
      <c r="H59" s="143">
        <f t="shared" si="23"/>
        <v>0</v>
      </c>
      <c r="I59" s="143">
        <f t="shared" si="23"/>
        <v>0</v>
      </c>
      <c r="J59" s="143">
        <f t="shared" si="23"/>
        <v>0</v>
      </c>
      <c r="K59" s="143">
        <f t="shared" si="23"/>
        <v>1850</v>
      </c>
      <c r="L59" s="143"/>
      <c r="M59" s="143"/>
      <c r="N59" s="143"/>
      <c r="O59" s="143"/>
      <c r="P59" s="143"/>
    </row>
    <row r="60" spans="1:16" s="12" customFormat="1">
      <c r="A60" s="144">
        <v>3</v>
      </c>
      <c r="B60" s="145" t="s">
        <v>25</v>
      </c>
      <c r="C60" s="146">
        <f t="shared" ref="C60:C66" si="24">SUM(D60:K60)</f>
        <v>92203</v>
      </c>
      <c r="D60" s="146">
        <f>D61</f>
        <v>90353</v>
      </c>
      <c r="E60" s="146">
        <f t="shared" si="23"/>
        <v>0</v>
      </c>
      <c r="F60" s="146">
        <f t="shared" si="23"/>
        <v>0</v>
      </c>
      <c r="G60" s="146">
        <f t="shared" si="23"/>
        <v>0</v>
      </c>
      <c r="H60" s="146">
        <f t="shared" si="23"/>
        <v>0</v>
      </c>
      <c r="I60" s="146">
        <f t="shared" si="23"/>
        <v>0</v>
      </c>
      <c r="J60" s="146">
        <f t="shared" si="23"/>
        <v>0</v>
      </c>
      <c r="K60" s="146">
        <f t="shared" si="23"/>
        <v>1850</v>
      </c>
      <c r="L60" s="146"/>
      <c r="M60" s="146"/>
      <c r="N60" s="146"/>
      <c r="O60" s="146"/>
      <c r="P60" s="146"/>
    </row>
    <row r="61" spans="1:16" s="12" customFormat="1">
      <c r="A61" s="147">
        <v>32</v>
      </c>
      <c r="B61" s="148" t="s">
        <v>30</v>
      </c>
      <c r="C61" s="149">
        <f t="shared" si="24"/>
        <v>92203</v>
      </c>
      <c r="D61" s="149">
        <f>D62+D64</f>
        <v>90353</v>
      </c>
      <c r="E61" s="149">
        <f t="shared" ref="E61:K61" si="25">E62+E64</f>
        <v>0</v>
      </c>
      <c r="F61" s="149">
        <f t="shared" si="25"/>
        <v>0</v>
      </c>
      <c r="G61" s="149">
        <f t="shared" si="25"/>
        <v>0</v>
      </c>
      <c r="H61" s="149">
        <f t="shared" si="25"/>
        <v>0</v>
      </c>
      <c r="I61" s="149">
        <f t="shared" si="25"/>
        <v>0</v>
      </c>
      <c r="J61" s="149">
        <f t="shared" si="25"/>
        <v>0</v>
      </c>
      <c r="K61" s="149">
        <f t="shared" si="25"/>
        <v>1850</v>
      </c>
      <c r="L61" s="149"/>
      <c r="M61" s="149"/>
      <c r="N61" s="149"/>
      <c r="O61" s="149"/>
      <c r="P61" s="149"/>
    </row>
    <row r="62" spans="1:16" s="12" customFormat="1" ht="12.75" customHeight="1">
      <c r="A62" s="150">
        <v>322</v>
      </c>
      <c r="B62" s="151" t="s">
        <v>32</v>
      </c>
      <c r="C62" s="163">
        <f t="shared" si="24"/>
        <v>25000</v>
      </c>
      <c r="D62" s="163">
        <f>D63</f>
        <v>25000</v>
      </c>
      <c r="E62" s="163">
        <f t="shared" ref="E62:K62" si="26">E63</f>
        <v>0</v>
      </c>
      <c r="F62" s="163">
        <f t="shared" si="26"/>
        <v>0</v>
      </c>
      <c r="G62" s="163">
        <f t="shared" si="26"/>
        <v>0</v>
      </c>
      <c r="H62" s="163">
        <f t="shared" si="26"/>
        <v>0</v>
      </c>
      <c r="I62" s="163">
        <f t="shared" si="26"/>
        <v>0</v>
      </c>
      <c r="J62" s="163">
        <f t="shared" si="26"/>
        <v>0</v>
      </c>
      <c r="K62" s="163">
        <f t="shared" si="26"/>
        <v>0</v>
      </c>
      <c r="L62" s="163"/>
      <c r="M62" s="163"/>
      <c r="N62" s="163"/>
      <c r="O62" s="163"/>
      <c r="P62" s="163"/>
    </row>
    <row r="63" spans="1:16" ht="12.75" customHeight="1">
      <c r="A63" s="153">
        <v>3224</v>
      </c>
      <c r="B63" s="154" t="s">
        <v>56</v>
      </c>
      <c r="C63" s="152">
        <f>SUM(D63:K63)</f>
        <v>25000</v>
      </c>
      <c r="D63" s="152">
        <v>25000</v>
      </c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</row>
    <row r="64" spans="1:16" s="12" customFormat="1" ht="12.75" customHeight="1">
      <c r="A64" s="150">
        <v>323</v>
      </c>
      <c r="B64" s="151" t="s">
        <v>33</v>
      </c>
      <c r="C64" s="163">
        <f t="shared" si="24"/>
        <v>67203</v>
      </c>
      <c r="D64" s="163">
        <f>D65+D66</f>
        <v>65353</v>
      </c>
      <c r="E64" s="163">
        <f t="shared" ref="E64:K64" si="27">E65+E66</f>
        <v>0</v>
      </c>
      <c r="F64" s="163">
        <f t="shared" si="27"/>
        <v>0</v>
      </c>
      <c r="G64" s="163">
        <f t="shared" si="27"/>
        <v>0</v>
      </c>
      <c r="H64" s="163">
        <f t="shared" si="27"/>
        <v>0</v>
      </c>
      <c r="I64" s="163">
        <f t="shared" si="27"/>
        <v>0</v>
      </c>
      <c r="J64" s="163">
        <f t="shared" si="27"/>
        <v>0</v>
      </c>
      <c r="K64" s="163">
        <f t="shared" si="27"/>
        <v>1850</v>
      </c>
      <c r="L64" s="163"/>
      <c r="M64" s="163"/>
      <c r="N64" s="163"/>
      <c r="O64" s="163"/>
      <c r="P64" s="163"/>
    </row>
    <row r="65" spans="1:16" ht="12.75" customHeight="1">
      <c r="A65" s="153">
        <v>3232</v>
      </c>
      <c r="B65" s="154" t="s">
        <v>60</v>
      </c>
      <c r="C65" s="152">
        <f t="shared" si="24"/>
        <v>54503</v>
      </c>
      <c r="D65" s="152">
        <v>52653</v>
      </c>
      <c r="E65" s="152"/>
      <c r="F65" s="152"/>
      <c r="G65" s="152"/>
      <c r="H65" s="152"/>
      <c r="I65" s="152"/>
      <c r="J65" s="152"/>
      <c r="K65" s="152">
        <v>1850</v>
      </c>
      <c r="L65" s="152"/>
      <c r="M65" s="152"/>
      <c r="N65" s="152"/>
      <c r="O65" s="152"/>
      <c r="P65" s="152"/>
    </row>
    <row r="66" spans="1:16" ht="15" customHeight="1">
      <c r="A66" s="153">
        <v>3237</v>
      </c>
      <c r="B66" s="154" t="s">
        <v>63</v>
      </c>
      <c r="C66" s="152">
        <f t="shared" si="24"/>
        <v>12700</v>
      </c>
      <c r="D66" s="152">
        <v>12700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spans="1:16" s="183" customFormat="1" ht="1.5" hidden="1" customHeight="1">
      <c r="A67" s="253"/>
      <c r="B67" s="253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</row>
    <row r="68" spans="1:16" s="183" customFormat="1" hidden="1">
      <c r="A68" s="153"/>
      <c r="B68" s="194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</row>
    <row r="69" spans="1:16" s="183" customFormat="1" hidden="1">
      <c r="A69" s="196"/>
      <c r="B69" s="196"/>
      <c r="C69" s="152"/>
      <c r="D69" s="186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</row>
    <row r="70" spans="1:16" s="193" customFormat="1">
      <c r="A70" s="153"/>
      <c r="B70" s="196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</row>
    <row r="71" spans="1:16" ht="26.25" customHeight="1">
      <c r="A71" s="239" t="s">
        <v>90</v>
      </c>
      <c r="B71" s="239"/>
      <c r="C71" s="158">
        <f>SUM(D71:K71)</f>
        <v>0</v>
      </c>
      <c r="D71" s="158">
        <f t="shared" ref="D71:J71" si="28">D72</f>
        <v>0</v>
      </c>
      <c r="E71" s="158">
        <f t="shared" si="28"/>
        <v>0</v>
      </c>
      <c r="F71" s="158">
        <f t="shared" si="28"/>
        <v>0</v>
      </c>
      <c r="G71" s="158">
        <f t="shared" si="28"/>
        <v>0</v>
      </c>
      <c r="H71" s="158">
        <f t="shared" si="28"/>
        <v>0</v>
      </c>
      <c r="I71" s="158">
        <f t="shared" si="28"/>
        <v>0</v>
      </c>
      <c r="J71" s="158">
        <f t="shared" si="28"/>
        <v>0</v>
      </c>
      <c r="K71" s="158">
        <v>0</v>
      </c>
      <c r="L71" s="158"/>
      <c r="M71" s="158"/>
      <c r="N71" s="158"/>
      <c r="O71" s="158"/>
      <c r="P71" s="158"/>
    </row>
    <row r="72" spans="1:16" ht="26.25" customHeight="1">
      <c r="A72" s="252"/>
      <c r="B72" s="252"/>
      <c r="C72" s="160">
        <f t="shared" ref="C72:C77" si="29">SUM(D72:K72)</f>
        <v>0</v>
      </c>
      <c r="D72" s="160">
        <f>'PLAN RASHODA I IZDATAKA'!D73</f>
        <v>0</v>
      </c>
      <c r="E72" s="160">
        <f>'PLAN RASHODA I IZDATAKA'!E73</f>
        <v>0</v>
      </c>
      <c r="F72" s="160">
        <f>'PLAN RASHODA I IZDATAKA'!F73</f>
        <v>0</v>
      </c>
      <c r="G72" s="160">
        <f>'PLAN RASHODA I IZDATAKA'!G73</f>
        <v>0</v>
      </c>
      <c r="H72" s="160">
        <f>'PLAN RASHODA I IZDATAKA'!H73</f>
        <v>0</v>
      </c>
      <c r="I72" s="160">
        <f>'PLAN RASHODA I IZDATAKA'!I73</f>
        <v>0</v>
      </c>
      <c r="J72" s="160">
        <f>'PLAN RASHODA I IZDATAKA'!J73</f>
        <v>0</v>
      </c>
      <c r="K72" s="160">
        <v>0</v>
      </c>
      <c r="L72" s="160"/>
      <c r="M72" s="160"/>
      <c r="N72" s="160"/>
      <c r="O72" s="160"/>
      <c r="P72" s="160"/>
    </row>
    <row r="73" spans="1:16" ht="25.5">
      <c r="A73" s="144">
        <v>4</v>
      </c>
      <c r="B73" s="161" t="s">
        <v>38</v>
      </c>
      <c r="C73" s="162">
        <f t="shared" si="29"/>
        <v>0</v>
      </c>
      <c r="D73" s="162">
        <f t="shared" ref="D73:J73" si="30">D74</f>
        <v>0</v>
      </c>
      <c r="E73" s="162">
        <f t="shared" si="30"/>
        <v>0</v>
      </c>
      <c r="F73" s="162">
        <f t="shared" si="30"/>
        <v>0</v>
      </c>
      <c r="G73" s="162">
        <f t="shared" si="30"/>
        <v>0</v>
      </c>
      <c r="H73" s="162">
        <f t="shared" si="30"/>
        <v>0</v>
      </c>
      <c r="I73" s="162">
        <f t="shared" si="30"/>
        <v>0</v>
      </c>
      <c r="J73" s="162">
        <f t="shared" si="30"/>
        <v>0</v>
      </c>
      <c r="K73" s="162">
        <v>0</v>
      </c>
      <c r="L73" s="162"/>
      <c r="M73" s="162"/>
      <c r="N73" s="162"/>
      <c r="O73" s="162"/>
      <c r="P73" s="162"/>
    </row>
    <row r="74" spans="1:16" ht="25.5">
      <c r="A74" s="147">
        <v>45</v>
      </c>
      <c r="B74" s="148" t="s">
        <v>80</v>
      </c>
      <c r="C74" s="149">
        <f t="shared" si="29"/>
        <v>0</v>
      </c>
      <c r="D74" s="149">
        <f t="shared" ref="D74:J74" si="31">D75</f>
        <v>0</v>
      </c>
      <c r="E74" s="149">
        <f t="shared" si="31"/>
        <v>0</v>
      </c>
      <c r="F74" s="149">
        <f t="shared" si="31"/>
        <v>0</v>
      </c>
      <c r="G74" s="149">
        <f t="shared" si="31"/>
        <v>0</v>
      </c>
      <c r="H74" s="149">
        <f t="shared" si="31"/>
        <v>0</v>
      </c>
      <c r="I74" s="149">
        <f t="shared" si="31"/>
        <v>0</v>
      </c>
      <c r="J74" s="149">
        <f t="shared" si="31"/>
        <v>0</v>
      </c>
      <c r="K74" s="149">
        <v>0</v>
      </c>
      <c r="L74" s="149"/>
      <c r="M74" s="149"/>
      <c r="N74" s="149"/>
      <c r="O74" s="149"/>
      <c r="P74" s="149"/>
    </row>
    <row r="75" spans="1:16" ht="25.5">
      <c r="A75" s="150">
        <v>451</v>
      </c>
      <c r="B75" s="151" t="s">
        <v>81</v>
      </c>
      <c r="C75" s="163">
        <f t="shared" si="29"/>
        <v>0</v>
      </c>
      <c r="D75" s="163">
        <f t="shared" ref="D75:J75" si="32">D76</f>
        <v>0</v>
      </c>
      <c r="E75" s="163">
        <f t="shared" si="32"/>
        <v>0</v>
      </c>
      <c r="F75" s="163">
        <f t="shared" si="32"/>
        <v>0</v>
      </c>
      <c r="G75" s="163">
        <f t="shared" si="32"/>
        <v>0</v>
      </c>
      <c r="H75" s="163">
        <f t="shared" si="32"/>
        <v>0</v>
      </c>
      <c r="I75" s="163">
        <f t="shared" si="32"/>
        <v>0</v>
      </c>
      <c r="J75" s="163">
        <f t="shared" si="32"/>
        <v>0</v>
      </c>
      <c r="K75" s="163">
        <v>0</v>
      </c>
      <c r="L75" s="163"/>
      <c r="M75" s="163"/>
      <c r="N75" s="163"/>
      <c r="O75" s="163"/>
      <c r="P75" s="163"/>
    </row>
    <row r="76" spans="1:16" ht="25.5" customHeight="1">
      <c r="A76" s="153">
        <v>4511</v>
      </c>
      <c r="B76" s="154" t="s">
        <v>81</v>
      </c>
      <c r="C76" s="152">
        <f>SUM(D76:K76)</f>
        <v>0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</row>
    <row r="77" spans="1:16">
      <c r="A77" s="150"/>
      <c r="B77" s="151"/>
      <c r="C77" s="155">
        <f t="shared" si="29"/>
        <v>0</v>
      </c>
      <c r="D77" s="155"/>
      <c r="E77" s="155"/>
      <c r="F77" s="155"/>
      <c r="G77" s="155"/>
      <c r="H77" s="155"/>
      <c r="I77" s="155"/>
      <c r="J77" s="155"/>
      <c r="K77" s="155">
        <v>0</v>
      </c>
      <c r="L77" s="155"/>
      <c r="M77" s="155"/>
      <c r="N77" s="155"/>
      <c r="O77" s="155"/>
      <c r="P77" s="155"/>
    </row>
    <row r="78" spans="1:16" ht="27" customHeight="1">
      <c r="A78" s="239" t="s">
        <v>88</v>
      </c>
      <c r="B78" s="239"/>
      <c r="C78" s="158">
        <f>C79+C96</f>
        <v>318517</v>
      </c>
      <c r="D78" s="158">
        <f>D79+D96</f>
        <v>42617</v>
      </c>
      <c r="E78" s="158">
        <f t="shared" ref="D78:K79" si="33">E79</f>
        <v>0</v>
      </c>
      <c r="F78" s="158">
        <f t="shared" si="33"/>
        <v>0</v>
      </c>
      <c r="G78" s="158">
        <f t="shared" si="33"/>
        <v>171900</v>
      </c>
      <c r="H78" s="158">
        <f t="shared" si="33"/>
        <v>104000</v>
      </c>
      <c r="I78" s="158">
        <f t="shared" si="33"/>
        <v>0</v>
      </c>
      <c r="J78" s="158">
        <f t="shared" si="33"/>
        <v>0</v>
      </c>
      <c r="K78" s="158">
        <f t="shared" si="33"/>
        <v>0</v>
      </c>
      <c r="L78" s="158"/>
      <c r="M78" s="158"/>
      <c r="N78" s="158"/>
      <c r="O78" s="158"/>
      <c r="P78" s="158"/>
    </row>
    <row r="79" spans="1:16" s="12" customFormat="1" ht="12.75" customHeight="1">
      <c r="A79" s="165" t="s">
        <v>82</v>
      </c>
      <c r="B79" s="166" t="s">
        <v>85</v>
      </c>
      <c r="C79" s="160">
        <f t="shared" ref="C79:C95" si="34">SUM(D79:K79)</f>
        <v>275900</v>
      </c>
      <c r="D79" s="160">
        <f t="shared" si="33"/>
        <v>0</v>
      </c>
      <c r="E79" s="160">
        <f t="shared" si="33"/>
        <v>0</v>
      </c>
      <c r="F79" s="160">
        <f t="shared" si="33"/>
        <v>0</v>
      </c>
      <c r="G79" s="160">
        <f t="shared" si="33"/>
        <v>171900</v>
      </c>
      <c r="H79" s="160">
        <f t="shared" si="33"/>
        <v>104000</v>
      </c>
      <c r="I79" s="160">
        <f t="shared" si="33"/>
        <v>0</v>
      </c>
      <c r="J79" s="160">
        <f t="shared" si="33"/>
        <v>0</v>
      </c>
      <c r="K79" s="160">
        <f t="shared" si="33"/>
        <v>0</v>
      </c>
      <c r="L79" s="160"/>
      <c r="M79" s="160"/>
      <c r="N79" s="160"/>
      <c r="O79" s="160"/>
      <c r="P79" s="160"/>
    </row>
    <row r="80" spans="1:16" s="12" customFormat="1">
      <c r="A80" s="167">
        <v>3</v>
      </c>
      <c r="B80" s="168" t="s">
        <v>25</v>
      </c>
      <c r="C80" s="162">
        <f t="shared" si="34"/>
        <v>275900</v>
      </c>
      <c r="D80" s="162">
        <f t="shared" ref="D80:K80" si="35">D81+D93</f>
        <v>0</v>
      </c>
      <c r="E80" s="162">
        <f>E81+E93</f>
        <v>0</v>
      </c>
      <c r="F80" s="162">
        <f t="shared" si="35"/>
        <v>0</v>
      </c>
      <c r="G80" s="162">
        <f t="shared" si="35"/>
        <v>171900</v>
      </c>
      <c r="H80" s="162">
        <f t="shared" si="35"/>
        <v>104000</v>
      </c>
      <c r="I80" s="162">
        <f t="shared" si="35"/>
        <v>0</v>
      </c>
      <c r="J80" s="162">
        <f t="shared" si="35"/>
        <v>0</v>
      </c>
      <c r="K80" s="162">
        <f t="shared" si="35"/>
        <v>0</v>
      </c>
      <c r="L80" s="162"/>
      <c r="M80" s="162"/>
      <c r="N80" s="162"/>
      <c r="O80" s="162"/>
      <c r="P80" s="162"/>
    </row>
    <row r="81" spans="1:16" s="12" customFormat="1">
      <c r="A81" s="169">
        <v>32</v>
      </c>
      <c r="B81" s="170" t="s">
        <v>30</v>
      </c>
      <c r="C81" s="149">
        <f t="shared" si="34"/>
        <v>275900</v>
      </c>
      <c r="D81" s="149">
        <f t="shared" ref="D81:K81" si="36">D82+D89</f>
        <v>0</v>
      </c>
      <c r="E81" s="149">
        <f t="shared" si="36"/>
        <v>0</v>
      </c>
      <c r="F81" s="149">
        <f t="shared" si="36"/>
        <v>0</v>
      </c>
      <c r="G81" s="149">
        <f t="shared" si="36"/>
        <v>171900</v>
      </c>
      <c r="H81" s="149">
        <f t="shared" si="36"/>
        <v>104000</v>
      </c>
      <c r="I81" s="149">
        <f t="shared" si="36"/>
        <v>0</v>
      </c>
      <c r="J81" s="149">
        <f t="shared" si="36"/>
        <v>0</v>
      </c>
      <c r="K81" s="149">
        <f t="shared" si="36"/>
        <v>0</v>
      </c>
      <c r="L81" s="149"/>
      <c r="M81" s="149"/>
      <c r="N81" s="149"/>
      <c r="O81" s="149"/>
      <c r="P81" s="149"/>
    </row>
    <row r="82" spans="1:16">
      <c r="A82" s="171">
        <v>322</v>
      </c>
      <c r="B82" s="172" t="s">
        <v>32</v>
      </c>
      <c r="C82" s="163">
        <f t="shared" si="34"/>
        <v>266000</v>
      </c>
      <c r="D82" s="163">
        <f t="shared" ref="D82:K82" si="37">SUM(D83:D88)</f>
        <v>0</v>
      </c>
      <c r="E82" s="163">
        <f t="shared" si="37"/>
        <v>0</v>
      </c>
      <c r="F82" s="163">
        <f t="shared" si="37"/>
        <v>0</v>
      </c>
      <c r="G82" s="163">
        <f t="shared" si="37"/>
        <v>162000</v>
      </c>
      <c r="H82" s="163">
        <f t="shared" si="37"/>
        <v>104000</v>
      </c>
      <c r="I82" s="163">
        <f t="shared" si="37"/>
        <v>0</v>
      </c>
      <c r="J82" s="163">
        <f t="shared" si="37"/>
        <v>0</v>
      </c>
      <c r="K82" s="163">
        <f t="shared" si="37"/>
        <v>0</v>
      </c>
      <c r="L82" s="163"/>
      <c r="M82" s="163"/>
      <c r="N82" s="163"/>
      <c r="O82" s="163"/>
      <c r="P82" s="163"/>
    </row>
    <row r="83" spans="1:16" ht="12.75" customHeight="1">
      <c r="A83" s="153">
        <v>3221</v>
      </c>
      <c r="B83" s="154" t="s">
        <v>53</v>
      </c>
      <c r="C83" s="152">
        <f t="shared" si="34"/>
        <v>19500</v>
      </c>
      <c r="D83" s="152">
        <v>0</v>
      </c>
      <c r="E83" s="152"/>
      <c r="F83" s="152"/>
      <c r="G83" s="152">
        <v>19500</v>
      </c>
      <c r="H83" s="152"/>
      <c r="I83" s="152"/>
      <c r="J83" s="152"/>
      <c r="K83" s="152"/>
      <c r="L83" s="152"/>
      <c r="M83" s="152"/>
      <c r="N83" s="152"/>
      <c r="O83" s="152"/>
      <c r="P83" s="152"/>
    </row>
    <row r="84" spans="1:16" ht="12.75" customHeight="1">
      <c r="A84" s="153">
        <v>3222</v>
      </c>
      <c r="B84" s="154" t="s">
        <v>54</v>
      </c>
      <c r="C84" s="152">
        <f t="shared" si="34"/>
        <v>238500</v>
      </c>
      <c r="D84" s="152"/>
      <c r="E84" s="152"/>
      <c r="F84" s="152"/>
      <c r="G84" s="152">
        <v>134500</v>
      </c>
      <c r="H84" s="152">
        <v>104000</v>
      </c>
      <c r="I84" s="152"/>
      <c r="J84" s="152"/>
      <c r="K84" s="152"/>
      <c r="L84" s="152"/>
      <c r="M84" s="152"/>
      <c r="N84" s="152"/>
      <c r="O84" s="152"/>
      <c r="P84" s="152"/>
    </row>
    <row r="85" spans="1:16" ht="12.75" customHeight="1">
      <c r="A85" s="153">
        <v>3223</v>
      </c>
      <c r="B85" s="154" t="s">
        <v>55</v>
      </c>
      <c r="C85" s="152">
        <v>0</v>
      </c>
      <c r="D85" s="152">
        <v>0</v>
      </c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</row>
    <row r="86" spans="1:16" ht="12.75" customHeight="1">
      <c r="A86" s="153">
        <v>3224</v>
      </c>
      <c r="B86" s="154" t="s">
        <v>56</v>
      </c>
      <c r="C86" s="152">
        <f t="shared" si="34"/>
        <v>0</v>
      </c>
      <c r="D86" s="152">
        <v>0</v>
      </c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</row>
    <row r="87" spans="1:16" ht="12.75" customHeight="1">
      <c r="A87" s="153">
        <v>3225</v>
      </c>
      <c r="B87" s="154" t="s">
        <v>57</v>
      </c>
      <c r="C87" s="152">
        <f>SUM(D87:K87)</f>
        <v>6000</v>
      </c>
      <c r="D87" s="152">
        <v>0</v>
      </c>
      <c r="E87" s="152"/>
      <c r="F87" s="152"/>
      <c r="G87" s="152">
        <v>6000</v>
      </c>
      <c r="H87" s="152"/>
      <c r="I87" s="152"/>
      <c r="J87" s="152"/>
      <c r="K87" s="152"/>
      <c r="L87" s="152"/>
      <c r="M87" s="152"/>
      <c r="N87" s="152"/>
      <c r="O87" s="152"/>
      <c r="P87" s="152"/>
    </row>
    <row r="88" spans="1:16" ht="12.75" customHeight="1">
      <c r="A88" s="153">
        <v>3227</v>
      </c>
      <c r="B88" s="154" t="s">
        <v>58</v>
      </c>
      <c r="C88" s="152">
        <f t="shared" si="34"/>
        <v>2000</v>
      </c>
      <c r="D88" s="152">
        <v>0</v>
      </c>
      <c r="E88" s="152"/>
      <c r="F88" s="152"/>
      <c r="G88" s="152">
        <v>2000</v>
      </c>
      <c r="H88" s="152"/>
      <c r="I88" s="152"/>
      <c r="J88" s="152"/>
      <c r="K88" s="152"/>
      <c r="L88" s="152"/>
      <c r="M88" s="152"/>
      <c r="N88" s="152"/>
      <c r="O88" s="152"/>
      <c r="P88" s="152"/>
    </row>
    <row r="89" spans="1:16" ht="12.75" customHeight="1">
      <c r="A89" s="171">
        <v>323</v>
      </c>
      <c r="B89" s="172" t="s">
        <v>33</v>
      </c>
      <c r="C89" s="163">
        <f t="shared" si="34"/>
        <v>9900</v>
      </c>
      <c r="D89" s="163">
        <f t="shared" ref="D89:J89" si="38">SUM(D90:D92)</f>
        <v>0</v>
      </c>
      <c r="E89" s="163">
        <f t="shared" si="38"/>
        <v>0</v>
      </c>
      <c r="F89" s="163">
        <f t="shared" si="38"/>
        <v>0</v>
      </c>
      <c r="G89" s="163">
        <f>SUM(G90:G92)</f>
        <v>9900</v>
      </c>
      <c r="H89" s="163">
        <f t="shared" si="38"/>
        <v>0</v>
      </c>
      <c r="I89" s="163">
        <f t="shared" si="38"/>
        <v>0</v>
      </c>
      <c r="J89" s="163">
        <f t="shared" si="38"/>
        <v>0</v>
      </c>
      <c r="K89" s="163">
        <v>0</v>
      </c>
      <c r="L89" s="163"/>
      <c r="M89" s="163"/>
      <c r="N89" s="163"/>
      <c r="O89" s="163"/>
      <c r="P89" s="163"/>
    </row>
    <row r="90" spans="1:16" ht="12.75" customHeight="1">
      <c r="A90" s="153">
        <v>3232</v>
      </c>
      <c r="B90" s="154" t="s">
        <v>60</v>
      </c>
      <c r="C90" s="152"/>
      <c r="D90" s="152"/>
      <c r="E90" s="152"/>
      <c r="F90" s="152"/>
      <c r="G90" s="152"/>
      <c r="H90" s="152">
        <v>0</v>
      </c>
      <c r="I90" s="152"/>
      <c r="J90" s="152"/>
      <c r="K90" s="152"/>
      <c r="L90" s="152"/>
      <c r="M90" s="152"/>
      <c r="N90" s="152"/>
      <c r="O90" s="152"/>
      <c r="P90" s="152"/>
    </row>
    <row r="91" spans="1:16" ht="12.75" customHeight="1">
      <c r="A91" s="153">
        <v>3234</v>
      </c>
      <c r="B91" s="154" t="s">
        <v>61</v>
      </c>
      <c r="C91" s="152">
        <f t="shared" si="34"/>
        <v>8000</v>
      </c>
      <c r="D91" s="152"/>
      <c r="E91" s="152"/>
      <c r="F91" s="152"/>
      <c r="G91" s="152">
        <v>8000</v>
      </c>
      <c r="H91" s="209"/>
      <c r="I91" s="152"/>
      <c r="J91" s="152"/>
      <c r="K91" s="152"/>
      <c r="L91" s="152"/>
      <c r="M91" s="152"/>
      <c r="N91" s="152"/>
      <c r="O91" s="152"/>
      <c r="P91" s="152"/>
    </row>
    <row r="92" spans="1:16" ht="12.75" customHeight="1">
      <c r="A92" s="153">
        <v>3236</v>
      </c>
      <c r="B92" s="154" t="s">
        <v>62</v>
      </c>
      <c r="C92" s="152">
        <f t="shared" si="34"/>
        <v>1900</v>
      </c>
      <c r="D92" s="152"/>
      <c r="E92" s="152"/>
      <c r="F92" s="152"/>
      <c r="G92" s="152">
        <v>1900</v>
      </c>
      <c r="H92" s="209"/>
      <c r="I92" s="152"/>
      <c r="J92" s="152"/>
      <c r="K92" s="152"/>
      <c r="L92" s="152"/>
      <c r="M92" s="152"/>
      <c r="N92" s="152"/>
      <c r="O92" s="152"/>
      <c r="P92" s="152"/>
    </row>
    <row r="93" spans="1:16">
      <c r="A93" s="147">
        <v>34</v>
      </c>
      <c r="B93" s="148" t="s">
        <v>35</v>
      </c>
      <c r="C93" s="149">
        <f t="shared" si="34"/>
        <v>0</v>
      </c>
      <c r="D93" s="149">
        <f t="shared" ref="D93:J93" si="39">D94</f>
        <v>0</v>
      </c>
      <c r="E93" s="149">
        <f t="shared" si="39"/>
        <v>0</v>
      </c>
      <c r="F93" s="149">
        <f t="shared" si="39"/>
        <v>0</v>
      </c>
      <c r="G93" s="149">
        <f t="shared" si="39"/>
        <v>0</v>
      </c>
      <c r="H93" s="149">
        <f t="shared" si="39"/>
        <v>0</v>
      </c>
      <c r="I93" s="149">
        <f t="shared" si="39"/>
        <v>0</v>
      </c>
      <c r="J93" s="149">
        <f t="shared" si="39"/>
        <v>0</v>
      </c>
      <c r="K93" s="149">
        <v>0</v>
      </c>
      <c r="L93" s="149"/>
      <c r="M93" s="149"/>
      <c r="N93" s="149"/>
      <c r="O93" s="149"/>
      <c r="P93" s="149"/>
    </row>
    <row r="94" spans="1:16">
      <c r="A94" s="150">
        <v>343</v>
      </c>
      <c r="B94" s="151" t="s">
        <v>36</v>
      </c>
      <c r="C94" s="163">
        <f t="shared" si="34"/>
        <v>0</v>
      </c>
      <c r="D94" s="163">
        <f t="shared" ref="D94:J94" si="40">D95</f>
        <v>0</v>
      </c>
      <c r="E94" s="163">
        <f t="shared" si="40"/>
        <v>0</v>
      </c>
      <c r="F94" s="163">
        <f t="shared" si="40"/>
        <v>0</v>
      </c>
      <c r="G94" s="163">
        <f t="shared" si="40"/>
        <v>0</v>
      </c>
      <c r="H94" s="163">
        <f t="shared" si="40"/>
        <v>0</v>
      </c>
      <c r="I94" s="163">
        <f t="shared" si="40"/>
        <v>0</v>
      </c>
      <c r="J94" s="163">
        <f t="shared" si="40"/>
        <v>0</v>
      </c>
      <c r="K94" s="163">
        <v>0</v>
      </c>
      <c r="L94" s="163"/>
      <c r="M94" s="163"/>
      <c r="N94" s="163"/>
      <c r="O94" s="163"/>
      <c r="P94" s="163"/>
    </row>
    <row r="95" spans="1:16" ht="12.75" customHeight="1">
      <c r="A95" s="153">
        <v>3431</v>
      </c>
      <c r="B95" s="154" t="s">
        <v>72</v>
      </c>
      <c r="C95" s="152">
        <f t="shared" si="34"/>
        <v>0</v>
      </c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</row>
    <row r="96" spans="1:16" s="200" customFormat="1">
      <c r="A96" s="242" t="s">
        <v>118</v>
      </c>
      <c r="B96" s="242"/>
      <c r="C96" s="174">
        <f>C97</f>
        <v>42617</v>
      </c>
      <c r="D96" s="174">
        <f>D97</f>
        <v>42617</v>
      </c>
      <c r="E96" s="174">
        <f t="shared" ref="E96:J96" si="41">E99</f>
        <v>0</v>
      </c>
      <c r="F96" s="174">
        <f t="shared" si="41"/>
        <v>0</v>
      </c>
      <c r="G96" s="174">
        <f t="shared" si="41"/>
        <v>0</v>
      </c>
      <c r="H96" s="174">
        <f t="shared" si="41"/>
        <v>0</v>
      </c>
      <c r="I96" s="174">
        <f t="shared" si="41"/>
        <v>0</v>
      </c>
      <c r="J96" s="174">
        <f t="shared" si="41"/>
        <v>0</v>
      </c>
      <c r="K96" s="174">
        <v>0</v>
      </c>
      <c r="L96" s="174"/>
      <c r="M96" s="174"/>
      <c r="N96" s="174"/>
      <c r="O96" s="174"/>
      <c r="P96" s="174"/>
    </row>
    <row r="97" spans="1:16" s="183" customFormat="1">
      <c r="A97" s="153">
        <v>372</v>
      </c>
      <c r="B97" s="201" t="s">
        <v>119</v>
      </c>
      <c r="C97" s="182">
        <f>C98+C99+C100</f>
        <v>42617</v>
      </c>
      <c r="D97" s="182">
        <f>D98+D99+D100</f>
        <v>42617</v>
      </c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</row>
    <row r="98" spans="1:16" s="183" customFormat="1">
      <c r="A98" s="196"/>
      <c r="B98" s="196" t="s">
        <v>120</v>
      </c>
      <c r="C98" s="152">
        <f t="shared" ref="C98:C99" si="42">SUM(D98:K98)</f>
        <v>5447</v>
      </c>
      <c r="D98" s="186">
        <v>5447</v>
      </c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</row>
    <row r="99" spans="1:16" s="200" customFormat="1">
      <c r="A99" s="153"/>
      <c r="B99" s="196" t="s">
        <v>121</v>
      </c>
      <c r="C99" s="152">
        <f t="shared" si="42"/>
        <v>8355</v>
      </c>
      <c r="D99" s="152">
        <v>8355</v>
      </c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</row>
    <row r="100" spans="1:16" s="208" customFormat="1">
      <c r="A100" s="153">
        <v>372</v>
      </c>
      <c r="B100" s="196" t="s">
        <v>135</v>
      </c>
      <c r="C100" s="152">
        <v>28815</v>
      </c>
      <c r="D100" s="152">
        <v>28815</v>
      </c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</row>
    <row r="101" spans="1:16">
      <c r="A101" s="240" t="s">
        <v>89</v>
      </c>
      <c r="B101" s="240"/>
      <c r="C101" s="158">
        <f>C102+C111+C116+C135+C148+C153+C160+C130</f>
        <v>614750</v>
      </c>
      <c r="D101" s="158">
        <f>D102+D111+D116+D135+D148+D153+D160+D130</f>
        <v>161200</v>
      </c>
      <c r="E101" s="158">
        <f>E102+E111+E116+E135+E148+E153</f>
        <v>0</v>
      </c>
      <c r="F101" s="158">
        <f>F102+F111+F116+F135+F148+F153+F160+F130</f>
        <v>4000</v>
      </c>
      <c r="G101" s="158">
        <f>G102+G111+G116+G135+G148+G153</f>
        <v>0</v>
      </c>
      <c r="H101" s="158">
        <f>H102+H111+H116+H135+H148+H153</f>
        <v>273200</v>
      </c>
      <c r="I101" s="158">
        <f>I102+I111+I116+I135+I148+I153</f>
        <v>0</v>
      </c>
      <c r="J101" s="158">
        <f>J102+J111+J116+J135+J148+J153</f>
        <v>0</v>
      </c>
      <c r="K101" s="158">
        <f>K102+K111+K116+K135+K148+K153</f>
        <v>178150</v>
      </c>
      <c r="L101" s="158"/>
      <c r="M101" s="158"/>
      <c r="N101" s="158"/>
      <c r="O101" s="158"/>
      <c r="P101" s="158"/>
    </row>
    <row r="102" spans="1:16">
      <c r="A102" s="245" t="s">
        <v>95</v>
      </c>
      <c r="B102" s="245"/>
      <c r="C102" s="160">
        <f t="shared" ref="C102:C110" si="43">SUM(D102:K102)</f>
        <v>11500</v>
      </c>
      <c r="D102" s="160">
        <f>D103</f>
        <v>0</v>
      </c>
      <c r="E102" s="160">
        <f t="shared" ref="E102:K102" si="44">E103</f>
        <v>0</v>
      </c>
      <c r="F102" s="160">
        <f t="shared" si="44"/>
        <v>0</v>
      </c>
      <c r="G102" s="160">
        <f t="shared" si="44"/>
        <v>0</v>
      </c>
      <c r="H102" s="160">
        <f t="shared" si="44"/>
        <v>11500</v>
      </c>
      <c r="I102" s="160">
        <f t="shared" si="44"/>
        <v>0</v>
      </c>
      <c r="J102" s="160">
        <f t="shared" si="44"/>
        <v>0</v>
      </c>
      <c r="K102" s="160">
        <f t="shared" si="44"/>
        <v>0</v>
      </c>
      <c r="L102" s="160"/>
      <c r="M102" s="160"/>
      <c r="N102" s="160"/>
      <c r="O102" s="160"/>
      <c r="P102" s="160"/>
    </row>
    <row r="103" spans="1:16">
      <c r="A103" s="167">
        <v>3</v>
      </c>
      <c r="B103" s="168" t="s">
        <v>25</v>
      </c>
      <c r="C103" s="162">
        <f t="shared" si="43"/>
        <v>11500</v>
      </c>
      <c r="D103" s="162">
        <f>D104+D108</f>
        <v>0</v>
      </c>
      <c r="E103" s="162">
        <f t="shared" ref="E103:K103" si="45">E104+E108</f>
        <v>0</v>
      </c>
      <c r="F103" s="162">
        <f t="shared" si="45"/>
        <v>0</v>
      </c>
      <c r="G103" s="162">
        <f t="shared" si="45"/>
        <v>0</v>
      </c>
      <c r="H103" s="162">
        <f t="shared" si="45"/>
        <v>11500</v>
      </c>
      <c r="I103" s="162">
        <f t="shared" si="45"/>
        <v>0</v>
      </c>
      <c r="J103" s="162">
        <f t="shared" si="45"/>
        <v>0</v>
      </c>
      <c r="K103" s="162">
        <f t="shared" si="45"/>
        <v>0</v>
      </c>
      <c r="L103" s="162"/>
      <c r="M103" s="162"/>
      <c r="N103" s="162"/>
      <c r="O103" s="162"/>
      <c r="P103" s="162"/>
    </row>
    <row r="104" spans="1:16">
      <c r="A104" s="169">
        <v>32</v>
      </c>
      <c r="B104" s="170" t="s">
        <v>30</v>
      </c>
      <c r="C104" s="149">
        <f t="shared" si="43"/>
        <v>11500</v>
      </c>
      <c r="D104" s="149">
        <f>D105</f>
        <v>0</v>
      </c>
      <c r="E104" s="149">
        <f t="shared" ref="E104:K104" si="46">E105</f>
        <v>0</v>
      </c>
      <c r="F104" s="149">
        <f t="shared" si="46"/>
        <v>0</v>
      </c>
      <c r="G104" s="149">
        <f t="shared" si="46"/>
        <v>0</v>
      </c>
      <c r="H104" s="149">
        <f t="shared" si="46"/>
        <v>11500</v>
      </c>
      <c r="I104" s="149">
        <f t="shared" si="46"/>
        <v>0</v>
      </c>
      <c r="J104" s="149">
        <f t="shared" si="46"/>
        <v>0</v>
      </c>
      <c r="K104" s="149">
        <f t="shared" si="46"/>
        <v>0</v>
      </c>
      <c r="L104" s="149"/>
      <c r="M104" s="149"/>
      <c r="N104" s="149"/>
      <c r="O104" s="149"/>
      <c r="P104" s="149"/>
    </row>
    <row r="105" spans="1:16" s="12" customFormat="1">
      <c r="A105" s="171">
        <v>323</v>
      </c>
      <c r="B105" s="172" t="s">
        <v>33</v>
      </c>
      <c r="C105" s="163">
        <f t="shared" si="43"/>
        <v>11500</v>
      </c>
      <c r="D105" s="163">
        <f>D106+D107</f>
        <v>0</v>
      </c>
      <c r="E105" s="163">
        <f t="shared" ref="E105:K105" si="47">E106+E107</f>
        <v>0</v>
      </c>
      <c r="F105" s="163">
        <f t="shared" si="47"/>
        <v>0</v>
      </c>
      <c r="G105" s="163">
        <f t="shared" si="47"/>
        <v>0</v>
      </c>
      <c r="H105" s="163">
        <f t="shared" si="47"/>
        <v>11500</v>
      </c>
      <c r="I105" s="163">
        <f t="shared" si="47"/>
        <v>0</v>
      </c>
      <c r="J105" s="163">
        <f t="shared" si="47"/>
        <v>0</v>
      </c>
      <c r="K105" s="163">
        <f t="shared" si="47"/>
        <v>0</v>
      </c>
      <c r="L105" s="163"/>
      <c r="M105" s="163"/>
      <c r="N105" s="163"/>
      <c r="O105" s="163"/>
      <c r="P105" s="163"/>
    </row>
    <row r="106" spans="1:16">
      <c r="A106" s="153">
        <v>3237</v>
      </c>
      <c r="B106" s="154" t="s">
        <v>63</v>
      </c>
      <c r="C106" s="152">
        <v>11500</v>
      </c>
      <c r="D106" s="152"/>
      <c r="E106" s="152"/>
      <c r="F106" s="152"/>
      <c r="G106" s="152"/>
      <c r="H106" s="152">
        <v>11500</v>
      </c>
      <c r="I106" s="152"/>
      <c r="J106" s="152"/>
      <c r="K106" s="152"/>
      <c r="L106" s="152"/>
      <c r="M106" s="152"/>
      <c r="N106" s="152"/>
      <c r="O106" s="152"/>
      <c r="P106" s="152"/>
    </row>
    <row r="107" spans="1:16">
      <c r="A107" s="153">
        <v>3239</v>
      </c>
      <c r="B107" s="154" t="s">
        <v>65</v>
      </c>
      <c r="C107" s="152">
        <f t="shared" si="43"/>
        <v>0</v>
      </c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</row>
    <row r="108" spans="1:16">
      <c r="A108" s="169">
        <v>38</v>
      </c>
      <c r="B108" s="170" t="s">
        <v>102</v>
      </c>
      <c r="C108" s="149">
        <f t="shared" si="43"/>
        <v>0</v>
      </c>
      <c r="D108" s="149">
        <f>D109</f>
        <v>0</v>
      </c>
      <c r="E108" s="149">
        <f t="shared" ref="E108:K108" si="48">E109</f>
        <v>0</v>
      </c>
      <c r="F108" s="149">
        <f t="shared" si="48"/>
        <v>0</v>
      </c>
      <c r="G108" s="149">
        <f t="shared" si="48"/>
        <v>0</v>
      </c>
      <c r="H108" s="149">
        <f t="shared" si="48"/>
        <v>0</v>
      </c>
      <c r="I108" s="149">
        <f t="shared" si="48"/>
        <v>0</v>
      </c>
      <c r="J108" s="149">
        <f t="shared" si="48"/>
        <v>0</v>
      </c>
      <c r="K108" s="149">
        <f t="shared" si="48"/>
        <v>0</v>
      </c>
      <c r="L108" s="149"/>
      <c r="M108" s="149"/>
      <c r="N108" s="149"/>
      <c r="O108" s="149"/>
      <c r="P108" s="149"/>
    </row>
    <row r="109" spans="1:16" s="12" customFormat="1">
      <c r="A109" s="150">
        <v>383</v>
      </c>
      <c r="B109" s="151" t="s">
        <v>103</v>
      </c>
      <c r="C109" s="163">
        <f t="shared" si="43"/>
        <v>0</v>
      </c>
      <c r="D109" s="163">
        <f>D110</f>
        <v>0</v>
      </c>
      <c r="E109" s="163">
        <f t="shared" ref="E109:K109" si="49">E110</f>
        <v>0</v>
      </c>
      <c r="F109" s="163">
        <f t="shared" si="49"/>
        <v>0</v>
      </c>
      <c r="G109" s="163">
        <f t="shared" si="49"/>
        <v>0</v>
      </c>
      <c r="H109" s="163">
        <f t="shared" si="49"/>
        <v>0</v>
      </c>
      <c r="I109" s="163">
        <f t="shared" si="49"/>
        <v>0</v>
      </c>
      <c r="J109" s="163">
        <f t="shared" si="49"/>
        <v>0</v>
      </c>
      <c r="K109" s="163">
        <f t="shared" si="49"/>
        <v>0</v>
      </c>
      <c r="L109" s="163"/>
      <c r="M109" s="163"/>
      <c r="N109" s="163"/>
      <c r="O109" s="163"/>
      <c r="P109" s="163"/>
    </row>
    <row r="110" spans="1:16" ht="25.5">
      <c r="A110" s="153">
        <v>3831</v>
      </c>
      <c r="B110" s="154" t="s">
        <v>104</v>
      </c>
      <c r="C110" s="152">
        <f t="shared" si="43"/>
        <v>0</v>
      </c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</row>
    <row r="111" spans="1:16">
      <c r="A111" s="245" t="s">
        <v>111</v>
      </c>
      <c r="B111" s="245"/>
      <c r="C111" s="160">
        <f t="shared" ref="C111:C116" si="50">SUM(D111:K111)</f>
        <v>4500</v>
      </c>
      <c r="D111" s="160">
        <f>D114</f>
        <v>2500</v>
      </c>
      <c r="E111" s="160">
        <f t="shared" ref="E111:K111" si="51">E114</f>
        <v>0</v>
      </c>
      <c r="F111" s="160">
        <f t="shared" si="51"/>
        <v>0</v>
      </c>
      <c r="G111" s="160">
        <f t="shared" si="51"/>
        <v>0</v>
      </c>
      <c r="H111" s="160">
        <f t="shared" si="51"/>
        <v>2000</v>
      </c>
      <c r="I111" s="160">
        <f t="shared" si="51"/>
        <v>0</v>
      </c>
      <c r="J111" s="160">
        <f t="shared" si="51"/>
        <v>0</v>
      </c>
      <c r="K111" s="160">
        <f t="shared" si="51"/>
        <v>0</v>
      </c>
      <c r="L111" s="160"/>
      <c r="M111" s="160"/>
      <c r="N111" s="160"/>
      <c r="O111" s="160"/>
      <c r="P111" s="160"/>
    </row>
    <row r="112" spans="1:16">
      <c r="A112" s="167">
        <v>3</v>
      </c>
      <c r="B112" s="168" t="s">
        <v>25</v>
      </c>
      <c r="C112" s="162">
        <f t="shared" si="50"/>
        <v>4500</v>
      </c>
      <c r="D112" s="162">
        <f t="shared" ref="D112:J112" si="52">D113</f>
        <v>2500</v>
      </c>
      <c r="E112" s="162">
        <f t="shared" si="52"/>
        <v>0</v>
      </c>
      <c r="F112" s="162">
        <f t="shared" si="52"/>
        <v>0</v>
      </c>
      <c r="G112" s="162">
        <f t="shared" si="52"/>
        <v>0</v>
      </c>
      <c r="H112" s="162">
        <f t="shared" si="52"/>
        <v>2000</v>
      </c>
      <c r="I112" s="162">
        <f t="shared" si="52"/>
        <v>0</v>
      </c>
      <c r="J112" s="162">
        <f t="shared" si="52"/>
        <v>0</v>
      </c>
      <c r="K112" s="162">
        <v>0</v>
      </c>
      <c r="L112" s="162"/>
      <c r="M112" s="162"/>
      <c r="N112" s="162"/>
      <c r="O112" s="162"/>
      <c r="P112" s="162"/>
    </row>
    <row r="113" spans="1:16">
      <c r="A113" s="169">
        <v>32</v>
      </c>
      <c r="B113" s="170" t="s">
        <v>30</v>
      </c>
      <c r="C113" s="149">
        <f t="shared" si="50"/>
        <v>4500</v>
      </c>
      <c r="D113" s="149">
        <f>D114</f>
        <v>2500</v>
      </c>
      <c r="E113" s="149">
        <f t="shared" ref="E113:J113" si="53">E114+E116+E119</f>
        <v>0</v>
      </c>
      <c r="F113" s="149"/>
      <c r="G113" s="149">
        <f t="shared" si="53"/>
        <v>0</v>
      </c>
      <c r="H113" s="149">
        <f t="shared" si="53"/>
        <v>2000</v>
      </c>
      <c r="I113" s="149">
        <f t="shared" si="53"/>
        <v>0</v>
      </c>
      <c r="J113" s="149">
        <f t="shared" si="53"/>
        <v>0</v>
      </c>
      <c r="K113" s="149">
        <v>0</v>
      </c>
      <c r="L113" s="149"/>
      <c r="M113" s="149"/>
      <c r="N113" s="149"/>
      <c r="O113" s="149"/>
      <c r="P113" s="149"/>
    </row>
    <row r="114" spans="1:16" ht="12.75" customHeight="1">
      <c r="A114" s="150">
        <v>329</v>
      </c>
      <c r="B114" s="184" t="s">
        <v>34</v>
      </c>
      <c r="C114" s="163">
        <f t="shared" si="50"/>
        <v>4500</v>
      </c>
      <c r="D114" s="163">
        <f>D115</f>
        <v>2500</v>
      </c>
      <c r="E114" s="163">
        <f t="shared" ref="E114:J114" si="54">SUM(E115:E119)</f>
        <v>0</v>
      </c>
      <c r="F114" s="163"/>
      <c r="G114" s="163">
        <f t="shared" si="54"/>
        <v>0</v>
      </c>
      <c r="H114" s="163">
        <f t="shared" si="54"/>
        <v>2000</v>
      </c>
      <c r="I114" s="163">
        <f t="shared" si="54"/>
        <v>0</v>
      </c>
      <c r="J114" s="163">
        <f t="shared" si="54"/>
        <v>0</v>
      </c>
      <c r="K114" s="163">
        <v>0</v>
      </c>
      <c r="L114" s="163"/>
      <c r="M114" s="163"/>
      <c r="N114" s="163"/>
      <c r="O114" s="163"/>
      <c r="P114" s="163"/>
    </row>
    <row r="115" spans="1:16">
      <c r="A115" s="153">
        <v>3299</v>
      </c>
      <c r="B115" s="185" t="s">
        <v>34</v>
      </c>
      <c r="C115" s="152">
        <f t="shared" si="50"/>
        <v>4500</v>
      </c>
      <c r="D115" s="152">
        <v>2500</v>
      </c>
      <c r="E115" s="152"/>
      <c r="F115" s="152"/>
      <c r="G115" s="152"/>
      <c r="H115" s="152">
        <v>2000</v>
      </c>
      <c r="I115" s="152"/>
      <c r="J115" s="152"/>
      <c r="K115" s="152"/>
      <c r="L115" s="152"/>
      <c r="M115" s="152"/>
      <c r="N115" s="152"/>
      <c r="O115" s="152"/>
      <c r="P115" s="152"/>
    </row>
    <row r="116" spans="1:16">
      <c r="A116" s="242" t="s">
        <v>96</v>
      </c>
      <c r="B116" s="242"/>
      <c r="C116" s="174">
        <f t="shared" si="50"/>
        <v>0</v>
      </c>
      <c r="D116" s="174">
        <f t="shared" ref="D116:J116" si="55">D117</f>
        <v>0</v>
      </c>
      <c r="E116" s="174">
        <f t="shared" si="55"/>
        <v>0</v>
      </c>
      <c r="F116" s="174">
        <f t="shared" si="55"/>
        <v>0</v>
      </c>
      <c r="G116" s="174">
        <f t="shared" si="55"/>
        <v>0</v>
      </c>
      <c r="H116" s="174">
        <f t="shared" si="55"/>
        <v>0</v>
      </c>
      <c r="I116" s="174">
        <f t="shared" si="55"/>
        <v>0</v>
      </c>
      <c r="J116" s="174">
        <f t="shared" si="55"/>
        <v>0</v>
      </c>
      <c r="K116" s="174">
        <v>0</v>
      </c>
      <c r="L116" s="174"/>
      <c r="M116" s="174"/>
      <c r="N116" s="174"/>
      <c r="O116" s="174"/>
      <c r="P116" s="174"/>
    </row>
    <row r="117" spans="1:16">
      <c r="A117" s="167">
        <v>3</v>
      </c>
      <c r="B117" s="168" t="s">
        <v>25</v>
      </c>
      <c r="C117" s="162">
        <f t="shared" ref="C117:C124" si="56">SUM(D117:K117)</f>
        <v>0</v>
      </c>
      <c r="D117" s="162">
        <f t="shared" ref="D117:J117" si="57">D118</f>
        <v>0</v>
      </c>
      <c r="E117" s="162">
        <f t="shared" si="57"/>
        <v>0</v>
      </c>
      <c r="F117" s="162">
        <f t="shared" si="57"/>
        <v>0</v>
      </c>
      <c r="G117" s="162">
        <f t="shared" si="57"/>
        <v>0</v>
      </c>
      <c r="H117" s="162">
        <f t="shared" si="57"/>
        <v>0</v>
      </c>
      <c r="I117" s="162">
        <f t="shared" si="57"/>
        <v>0</v>
      </c>
      <c r="J117" s="162">
        <f t="shared" si="57"/>
        <v>0</v>
      </c>
      <c r="K117" s="162">
        <v>0</v>
      </c>
      <c r="L117" s="162"/>
      <c r="M117" s="162"/>
      <c r="N117" s="162"/>
      <c r="O117" s="162"/>
      <c r="P117" s="162"/>
    </row>
    <row r="118" spans="1:16">
      <c r="A118" s="169">
        <v>32</v>
      </c>
      <c r="B118" s="170" t="s">
        <v>30</v>
      </c>
      <c r="C118" s="149">
        <f>C119+C121+C124</f>
        <v>0</v>
      </c>
      <c r="D118" s="149">
        <f>D119+D121+D124</f>
        <v>0</v>
      </c>
      <c r="E118" s="149">
        <f t="shared" ref="E118:J118" si="58">E119+E121+E124</f>
        <v>0</v>
      </c>
      <c r="F118" s="149">
        <f t="shared" si="58"/>
        <v>0</v>
      </c>
      <c r="G118" s="149">
        <f t="shared" si="58"/>
        <v>0</v>
      </c>
      <c r="H118" s="149">
        <f t="shared" si="58"/>
        <v>0</v>
      </c>
      <c r="I118" s="149">
        <f t="shared" si="58"/>
        <v>0</v>
      </c>
      <c r="J118" s="149">
        <f t="shared" si="58"/>
        <v>0</v>
      </c>
      <c r="K118" s="149">
        <v>0</v>
      </c>
      <c r="L118" s="149"/>
      <c r="M118" s="149"/>
      <c r="N118" s="149"/>
      <c r="O118" s="149"/>
      <c r="P118" s="149"/>
    </row>
    <row r="119" spans="1:16">
      <c r="A119" s="171">
        <v>322</v>
      </c>
      <c r="B119" s="172" t="s">
        <v>32</v>
      </c>
      <c r="C119" s="163">
        <f t="shared" si="56"/>
        <v>0</v>
      </c>
      <c r="D119" s="163">
        <f>D120</f>
        <v>0</v>
      </c>
      <c r="E119" s="163">
        <f t="shared" ref="E119:J119" si="59">E120</f>
        <v>0</v>
      </c>
      <c r="F119" s="163">
        <f t="shared" si="59"/>
        <v>0</v>
      </c>
      <c r="G119" s="163">
        <f t="shared" si="59"/>
        <v>0</v>
      </c>
      <c r="H119" s="163">
        <f t="shared" si="59"/>
        <v>0</v>
      </c>
      <c r="I119" s="163">
        <f t="shared" si="59"/>
        <v>0</v>
      </c>
      <c r="J119" s="163">
        <f t="shared" si="59"/>
        <v>0</v>
      </c>
      <c r="K119" s="163">
        <v>0</v>
      </c>
      <c r="L119" s="163"/>
      <c r="M119" s="163"/>
      <c r="N119" s="163"/>
      <c r="O119" s="163"/>
      <c r="P119" s="163"/>
    </row>
    <row r="120" spans="1:16">
      <c r="A120" s="153">
        <v>3221</v>
      </c>
      <c r="B120" s="154" t="s">
        <v>53</v>
      </c>
      <c r="C120" s="152">
        <f t="shared" si="56"/>
        <v>0</v>
      </c>
      <c r="D120" s="152">
        <v>0</v>
      </c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</row>
    <row r="121" spans="1:16">
      <c r="A121" s="171">
        <v>323</v>
      </c>
      <c r="B121" s="172" t="s">
        <v>33</v>
      </c>
      <c r="C121" s="163">
        <f t="shared" si="56"/>
        <v>0</v>
      </c>
      <c r="D121" s="163">
        <f>SUM(D122:D123)</f>
        <v>0</v>
      </c>
      <c r="E121" s="163">
        <f t="shared" ref="E121:J121" si="60">SUM(E122:E123)</f>
        <v>0</v>
      </c>
      <c r="F121" s="163">
        <f t="shared" si="60"/>
        <v>0</v>
      </c>
      <c r="G121" s="163">
        <f t="shared" si="60"/>
        <v>0</v>
      </c>
      <c r="H121" s="163">
        <f t="shared" si="60"/>
        <v>0</v>
      </c>
      <c r="I121" s="163">
        <f t="shared" si="60"/>
        <v>0</v>
      </c>
      <c r="J121" s="163">
        <f t="shared" si="60"/>
        <v>0</v>
      </c>
      <c r="K121" s="163">
        <v>0</v>
      </c>
      <c r="L121" s="163"/>
      <c r="M121" s="163"/>
      <c r="N121" s="163"/>
      <c r="O121" s="163"/>
      <c r="P121" s="163"/>
    </row>
    <row r="122" spans="1:16">
      <c r="A122" s="153">
        <v>3237</v>
      </c>
      <c r="B122" s="154" t="s">
        <v>63</v>
      </c>
      <c r="C122" s="163">
        <f t="shared" si="56"/>
        <v>0</v>
      </c>
      <c r="D122" s="152">
        <v>0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1:16">
      <c r="A123" s="153">
        <v>3239</v>
      </c>
      <c r="B123" s="154" t="s">
        <v>65</v>
      </c>
      <c r="C123" s="152">
        <f t="shared" si="56"/>
        <v>0</v>
      </c>
      <c r="D123" s="152">
        <v>0</v>
      </c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</row>
    <row r="124" spans="1:16">
      <c r="A124" s="150">
        <v>329</v>
      </c>
      <c r="B124" s="184" t="s">
        <v>34</v>
      </c>
      <c r="C124" s="163">
        <f t="shared" si="56"/>
        <v>0</v>
      </c>
      <c r="D124" s="163">
        <f>D125</f>
        <v>0</v>
      </c>
      <c r="E124" s="163">
        <f t="shared" ref="E124:J124" si="61">E125</f>
        <v>0</v>
      </c>
      <c r="F124" s="163">
        <f t="shared" si="61"/>
        <v>0</v>
      </c>
      <c r="G124" s="163">
        <f t="shared" si="61"/>
        <v>0</v>
      </c>
      <c r="H124" s="163">
        <f t="shared" si="61"/>
        <v>0</v>
      </c>
      <c r="I124" s="163">
        <f t="shared" si="61"/>
        <v>0</v>
      </c>
      <c r="J124" s="163">
        <f t="shared" si="61"/>
        <v>0</v>
      </c>
      <c r="K124" s="163">
        <v>0</v>
      </c>
      <c r="L124" s="163"/>
      <c r="M124" s="163"/>
      <c r="N124" s="163"/>
      <c r="O124" s="163"/>
      <c r="P124" s="163"/>
    </row>
    <row r="125" spans="1:16" ht="14.25" customHeight="1">
      <c r="A125" s="153">
        <v>3299</v>
      </c>
      <c r="B125" s="154" t="s">
        <v>34</v>
      </c>
      <c r="C125" s="152">
        <v>0</v>
      </c>
      <c r="D125" s="152">
        <v>0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1:16" s="183" customFormat="1" ht="11.25" hidden="1" customHeight="1">
      <c r="A126" s="253"/>
      <c r="B126" s="253"/>
      <c r="C126" s="195"/>
      <c r="D126" s="195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</row>
    <row r="127" spans="1:16" s="183" customFormat="1" hidden="1">
      <c r="A127" s="198"/>
      <c r="B127" s="194"/>
      <c r="C127" s="195"/>
      <c r="D127" s="195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</row>
    <row r="128" spans="1:16" s="183" customFormat="1" hidden="1">
      <c r="A128" s="196"/>
      <c r="B128" s="196"/>
      <c r="C128" s="197"/>
      <c r="D128" s="197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</row>
    <row r="129" spans="1:16" s="183" customFormat="1" hidden="1">
      <c r="A129" s="198"/>
      <c r="B129" s="196"/>
      <c r="C129" s="197"/>
      <c r="D129" s="197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</row>
    <row r="130" spans="1:16" s="202" customFormat="1">
      <c r="A130" s="245" t="s">
        <v>132</v>
      </c>
      <c r="B130" s="245"/>
      <c r="C130" s="160">
        <f t="shared" ref="C130:C134" si="62">SUM(D130:K130)</f>
        <v>9000</v>
      </c>
      <c r="D130" s="160">
        <f>D133</f>
        <v>5000</v>
      </c>
      <c r="E130" s="160">
        <f t="shared" ref="E130:K130" si="63">E133</f>
        <v>0</v>
      </c>
      <c r="F130" s="160">
        <f t="shared" si="63"/>
        <v>4000</v>
      </c>
      <c r="G130" s="160">
        <f t="shared" si="63"/>
        <v>0</v>
      </c>
      <c r="H130" s="160"/>
      <c r="I130" s="160">
        <f t="shared" si="63"/>
        <v>0</v>
      </c>
      <c r="J130" s="160">
        <f t="shared" si="63"/>
        <v>0</v>
      </c>
      <c r="K130" s="160">
        <f t="shared" si="63"/>
        <v>0</v>
      </c>
      <c r="L130" s="160"/>
      <c r="M130" s="160"/>
      <c r="N130" s="160"/>
      <c r="O130" s="160"/>
      <c r="P130" s="160"/>
    </row>
    <row r="131" spans="1:16" s="202" customFormat="1">
      <c r="A131" s="167">
        <v>3</v>
      </c>
      <c r="B131" s="168" t="s">
        <v>25</v>
      </c>
      <c r="C131" s="162">
        <f t="shared" si="62"/>
        <v>9000</v>
      </c>
      <c r="D131" s="162">
        <f t="shared" ref="D131:J131" si="64">D132</f>
        <v>5000</v>
      </c>
      <c r="E131" s="162">
        <f t="shared" si="64"/>
        <v>0</v>
      </c>
      <c r="F131" s="162">
        <f t="shared" si="64"/>
        <v>4000</v>
      </c>
      <c r="G131" s="162">
        <f t="shared" si="64"/>
        <v>0</v>
      </c>
      <c r="H131" s="162"/>
      <c r="I131" s="162">
        <f t="shared" si="64"/>
        <v>0</v>
      </c>
      <c r="J131" s="162">
        <f t="shared" si="64"/>
        <v>0</v>
      </c>
      <c r="K131" s="162">
        <v>0</v>
      </c>
      <c r="L131" s="162"/>
      <c r="M131" s="162"/>
      <c r="N131" s="162"/>
      <c r="O131" s="162"/>
      <c r="P131" s="162"/>
    </row>
    <row r="132" spans="1:16" s="202" customFormat="1">
      <c r="A132" s="169">
        <v>32</v>
      </c>
      <c r="B132" s="170" t="s">
        <v>30</v>
      </c>
      <c r="C132" s="149">
        <f t="shared" si="62"/>
        <v>9000</v>
      </c>
      <c r="D132" s="149">
        <f>D133</f>
        <v>5000</v>
      </c>
      <c r="E132" s="149">
        <f t="shared" ref="E132" si="65">E133+E135+E138</f>
        <v>0</v>
      </c>
      <c r="F132" s="149">
        <v>4000</v>
      </c>
      <c r="G132" s="149">
        <f t="shared" ref="G132:J132" si="66">G133+G135+G138</f>
        <v>0</v>
      </c>
      <c r="H132" s="149"/>
      <c r="I132" s="149">
        <f t="shared" si="66"/>
        <v>0</v>
      </c>
      <c r="J132" s="149">
        <f t="shared" si="66"/>
        <v>0</v>
      </c>
      <c r="K132" s="149">
        <v>0</v>
      </c>
      <c r="L132" s="149"/>
      <c r="M132" s="149"/>
      <c r="N132" s="149"/>
      <c r="O132" s="149"/>
      <c r="P132" s="149"/>
    </row>
    <row r="133" spans="1:16" s="202" customFormat="1" ht="12.75" customHeight="1">
      <c r="A133" s="150">
        <v>329</v>
      </c>
      <c r="B133" s="184" t="s">
        <v>34</v>
      </c>
      <c r="C133" s="163">
        <f t="shared" si="62"/>
        <v>9000</v>
      </c>
      <c r="D133" s="163">
        <f>D134</f>
        <v>5000</v>
      </c>
      <c r="E133" s="163">
        <f t="shared" ref="E133" si="67">SUM(E134:E138)</f>
        <v>0</v>
      </c>
      <c r="F133" s="163">
        <v>4000</v>
      </c>
      <c r="G133" s="163">
        <f t="shared" ref="G133:J133" si="68">SUM(G134:G138)</f>
        <v>0</v>
      </c>
      <c r="H133" s="163"/>
      <c r="I133" s="163">
        <f t="shared" si="68"/>
        <v>0</v>
      </c>
      <c r="J133" s="163">
        <f t="shared" si="68"/>
        <v>0</v>
      </c>
      <c r="K133" s="163">
        <v>0</v>
      </c>
      <c r="L133" s="163"/>
      <c r="M133" s="163"/>
      <c r="N133" s="163"/>
      <c r="O133" s="163"/>
      <c r="P133" s="163"/>
    </row>
    <row r="134" spans="1:16" s="202" customFormat="1">
      <c r="A134" s="153">
        <v>3299</v>
      </c>
      <c r="B134" s="185" t="s">
        <v>34</v>
      </c>
      <c r="C134" s="152">
        <f t="shared" si="62"/>
        <v>9000</v>
      </c>
      <c r="D134" s="152">
        <v>5000</v>
      </c>
      <c r="E134" s="152"/>
      <c r="F134" s="152">
        <v>4000</v>
      </c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</row>
    <row r="135" spans="1:16" ht="26.25" customHeight="1">
      <c r="A135" s="249" t="s">
        <v>105</v>
      </c>
      <c r="B135" s="250"/>
      <c r="C135" s="174">
        <f>C136</f>
        <v>257900</v>
      </c>
      <c r="D135" s="174">
        <f t="shared" ref="D135:J135" si="69">D136</f>
        <v>0</v>
      </c>
      <c r="E135" s="174">
        <f t="shared" si="69"/>
        <v>0</v>
      </c>
      <c r="F135" s="174">
        <f t="shared" si="69"/>
        <v>0</v>
      </c>
      <c r="G135" s="174">
        <f t="shared" si="69"/>
        <v>0</v>
      </c>
      <c r="H135" s="174">
        <f t="shared" si="69"/>
        <v>259700</v>
      </c>
      <c r="I135" s="174">
        <f>I136</f>
        <v>0</v>
      </c>
      <c r="J135" s="174">
        <f t="shared" si="69"/>
        <v>0</v>
      </c>
      <c r="K135" s="174">
        <v>0</v>
      </c>
      <c r="L135" s="174"/>
      <c r="M135" s="174"/>
      <c r="N135" s="174"/>
      <c r="O135" s="174"/>
      <c r="P135" s="174"/>
    </row>
    <row r="136" spans="1:16" ht="12.75" customHeight="1">
      <c r="A136" s="167">
        <v>3</v>
      </c>
      <c r="B136" s="168" t="s">
        <v>25</v>
      </c>
      <c r="C136" s="162">
        <f>C137+C145</f>
        <v>257900</v>
      </c>
      <c r="D136" s="162">
        <f t="shared" ref="D136:J136" si="70">D137+D145</f>
        <v>0</v>
      </c>
      <c r="E136" s="162">
        <f t="shared" si="70"/>
        <v>0</v>
      </c>
      <c r="F136" s="162">
        <f t="shared" si="70"/>
        <v>0</v>
      </c>
      <c r="G136" s="162">
        <f t="shared" si="70"/>
        <v>0</v>
      </c>
      <c r="H136" s="162">
        <f t="shared" si="70"/>
        <v>259700</v>
      </c>
      <c r="I136" s="162">
        <f t="shared" si="70"/>
        <v>0</v>
      </c>
      <c r="J136" s="162">
        <f t="shared" si="70"/>
        <v>0</v>
      </c>
      <c r="K136" s="162">
        <v>0</v>
      </c>
      <c r="L136" s="149"/>
      <c r="M136" s="162">
        <v>0</v>
      </c>
      <c r="N136" s="162"/>
      <c r="O136" s="149"/>
      <c r="P136" s="162"/>
    </row>
    <row r="137" spans="1:16" ht="12.75" customHeight="1">
      <c r="A137" s="147">
        <v>31</v>
      </c>
      <c r="B137" s="148" t="s">
        <v>26</v>
      </c>
      <c r="C137" s="149">
        <f>C138+C140+C142</f>
        <v>247500</v>
      </c>
      <c r="D137" s="149">
        <f t="shared" ref="D137:I137" si="71">D138+D142</f>
        <v>0</v>
      </c>
      <c r="E137" s="149">
        <f t="shared" si="71"/>
        <v>0</v>
      </c>
      <c r="F137" s="149">
        <f t="shared" si="71"/>
        <v>0</v>
      </c>
      <c r="G137" s="149">
        <f t="shared" si="71"/>
        <v>0</v>
      </c>
      <c r="H137" s="149">
        <f>H138+H140+H142</f>
        <v>249300</v>
      </c>
      <c r="I137" s="149">
        <f t="shared" si="71"/>
        <v>0</v>
      </c>
      <c r="J137" s="149">
        <f>J138+J142</f>
        <v>0</v>
      </c>
      <c r="K137" s="149">
        <v>0</v>
      </c>
      <c r="L137" s="149"/>
      <c r="M137" s="149"/>
      <c r="N137" s="149"/>
      <c r="O137" s="149"/>
      <c r="P137" s="149"/>
    </row>
    <row r="138" spans="1:16" ht="12.75" customHeight="1">
      <c r="A138" s="150">
        <v>311</v>
      </c>
      <c r="B138" s="151" t="s">
        <v>27</v>
      </c>
      <c r="C138" s="163">
        <f>C139</f>
        <v>208000</v>
      </c>
      <c r="D138" s="163">
        <f t="shared" ref="D138:J138" si="72">D139</f>
        <v>0</v>
      </c>
      <c r="E138" s="163">
        <f t="shared" si="72"/>
        <v>0</v>
      </c>
      <c r="F138" s="163">
        <f t="shared" si="72"/>
        <v>0</v>
      </c>
      <c r="G138" s="163">
        <f t="shared" si="72"/>
        <v>0</v>
      </c>
      <c r="H138" s="163">
        <f t="shared" si="72"/>
        <v>208000</v>
      </c>
      <c r="I138" s="163">
        <f t="shared" si="72"/>
        <v>0</v>
      </c>
      <c r="J138" s="163">
        <f t="shared" si="72"/>
        <v>0</v>
      </c>
      <c r="K138" s="163">
        <v>0</v>
      </c>
      <c r="L138" s="163"/>
      <c r="M138" s="163"/>
      <c r="N138" s="163"/>
      <c r="O138" s="163"/>
      <c r="P138" s="163"/>
    </row>
    <row r="139" spans="1:16" ht="12.75" customHeight="1">
      <c r="A139" s="153">
        <v>3111</v>
      </c>
      <c r="B139" s="154" t="s">
        <v>44</v>
      </c>
      <c r="C139" s="152">
        <f t="shared" ref="C139" si="73">SUM(D139:K139)</f>
        <v>208000</v>
      </c>
      <c r="D139" s="152"/>
      <c r="E139" s="152"/>
      <c r="F139" s="152"/>
      <c r="G139" s="152"/>
      <c r="H139" s="152">
        <v>208000</v>
      </c>
      <c r="I139" s="152"/>
      <c r="J139" s="152"/>
      <c r="K139" s="152"/>
      <c r="L139" s="152"/>
      <c r="M139" s="152"/>
      <c r="N139" s="152"/>
      <c r="O139" s="152"/>
      <c r="P139" s="152"/>
    </row>
    <row r="140" spans="1:16" ht="12.75" customHeight="1">
      <c r="A140" s="150">
        <v>312</v>
      </c>
      <c r="B140" s="151" t="s">
        <v>28</v>
      </c>
      <c r="C140" s="163">
        <f>C141</f>
        <v>6000</v>
      </c>
      <c r="D140" s="152"/>
      <c r="E140" s="152"/>
      <c r="F140" s="152"/>
      <c r="G140" s="152"/>
      <c r="H140" s="163">
        <f>H141</f>
        <v>6000</v>
      </c>
      <c r="I140" s="152"/>
      <c r="J140" s="152"/>
      <c r="K140" s="152"/>
      <c r="L140" s="163"/>
      <c r="M140" s="163"/>
      <c r="N140" s="152"/>
      <c r="O140" s="163"/>
      <c r="P140" s="163"/>
    </row>
    <row r="141" spans="1:16" ht="12.75" customHeight="1">
      <c r="A141" s="153">
        <v>3121</v>
      </c>
      <c r="B141" s="154" t="s">
        <v>28</v>
      </c>
      <c r="C141" s="152">
        <f>SUM(D141:K141)</f>
        <v>6000</v>
      </c>
      <c r="D141" s="152">
        <v>0</v>
      </c>
      <c r="E141" s="152"/>
      <c r="F141" s="152"/>
      <c r="G141" s="152"/>
      <c r="H141" s="152">
        <v>6000</v>
      </c>
      <c r="I141" s="152"/>
      <c r="J141" s="152"/>
      <c r="K141" s="152"/>
      <c r="L141" s="152"/>
      <c r="M141" s="152"/>
      <c r="N141" s="152"/>
      <c r="O141" s="152"/>
      <c r="P141" s="152"/>
    </row>
    <row r="142" spans="1:16" ht="12.75" customHeight="1">
      <c r="A142" s="150">
        <v>313</v>
      </c>
      <c r="B142" s="151" t="s">
        <v>29</v>
      </c>
      <c r="C142" s="163">
        <f>SUM(C143:C144)</f>
        <v>33500</v>
      </c>
      <c r="D142" s="163">
        <f t="shared" ref="D142:I142" si="74">SUM(D143:D144)</f>
        <v>0</v>
      </c>
      <c r="E142" s="163">
        <f t="shared" si="74"/>
        <v>0</v>
      </c>
      <c r="F142" s="163">
        <f t="shared" si="74"/>
        <v>0</v>
      </c>
      <c r="G142" s="163">
        <f t="shared" si="74"/>
        <v>0</v>
      </c>
      <c r="H142" s="163">
        <f t="shared" si="74"/>
        <v>35300</v>
      </c>
      <c r="I142" s="163">
        <f t="shared" si="74"/>
        <v>0</v>
      </c>
      <c r="J142" s="163">
        <f>SUM(J143:J144)</f>
        <v>0</v>
      </c>
      <c r="K142" s="163">
        <v>0</v>
      </c>
      <c r="L142" s="163"/>
      <c r="M142" s="163"/>
      <c r="N142" s="163"/>
      <c r="O142" s="163"/>
      <c r="P142" s="163"/>
    </row>
    <row r="143" spans="1:16" ht="12.75" customHeight="1">
      <c r="A143" s="153">
        <v>3132</v>
      </c>
      <c r="B143" s="154" t="s">
        <v>47</v>
      </c>
      <c r="C143" s="152">
        <v>30000</v>
      </c>
      <c r="D143" s="152"/>
      <c r="E143" s="152"/>
      <c r="F143" s="152"/>
      <c r="G143" s="152"/>
      <c r="H143" s="152">
        <v>31800</v>
      </c>
      <c r="I143" s="152"/>
      <c r="J143" s="152"/>
      <c r="K143" s="152"/>
      <c r="L143" s="152"/>
      <c r="M143" s="152"/>
      <c r="N143" s="152"/>
      <c r="O143" s="152"/>
      <c r="P143" s="152"/>
    </row>
    <row r="144" spans="1:16" ht="12.75" customHeight="1">
      <c r="A144" s="153">
        <v>3133</v>
      </c>
      <c r="B144" s="154" t="s">
        <v>48</v>
      </c>
      <c r="C144" s="152">
        <f t="shared" ref="C144" si="75">SUM(D144:K144)</f>
        <v>3500</v>
      </c>
      <c r="D144" s="152"/>
      <c r="E144" s="152"/>
      <c r="F144" s="152"/>
      <c r="G144" s="152"/>
      <c r="H144" s="152">
        <v>3500</v>
      </c>
      <c r="I144" s="152"/>
      <c r="J144" s="152"/>
      <c r="K144" s="152"/>
      <c r="L144" s="152"/>
      <c r="M144" s="152"/>
      <c r="N144" s="152"/>
      <c r="O144" s="152"/>
      <c r="P144" s="152"/>
    </row>
    <row r="145" spans="1:16" ht="12.75" customHeight="1">
      <c r="A145" s="147">
        <v>32</v>
      </c>
      <c r="B145" s="148" t="s">
        <v>30</v>
      </c>
      <c r="C145" s="149">
        <f>C146</f>
        <v>10400</v>
      </c>
      <c r="D145" s="149">
        <f t="shared" ref="D145:J145" si="76">D146</f>
        <v>0</v>
      </c>
      <c r="E145" s="149">
        <f t="shared" si="76"/>
        <v>0</v>
      </c>
      <c r="F145" s="149">
        <f t="shared" si="76"/>
        <v>0</v>
      </c>
      <c r="G145" s="149">
        <f t="shared" si="76"/>
        <v>0</v>
      </c>
      <c r="H145" s="149">
        <f t="shared" si="76"/>
        <v>10400</v>
      </c>
      <c r="I145" s="149">
        <f t="shared" si="76"/>
        <v>0</v>
      </c>
      <c r="J145" s="149">
        <f t="shared" si="76"/>
        <v>0</v>
      </c>
      <c r="K145" s="149">
        <v>0</v>
      </c>
      <c r="L145" s="149"/>
      <c r="M145" s="149"/>
      <c r="N145" s="149"/>
      <c r="O145" s="149"/>
      <c r="P145" s="149"/>
    </row>
    <row r="146" spans="1:16" ht="12.75" customHeight="1">
      <c r="A146" s="150">
        <v>321</v>
      </c>
      <c r="B146" s="151" t="s">
        <v>31</v>
      </c>
      <c r="C146" s="152">
        <f t="shared" ref="C146" si="77">SUM(D146:K146)</f>
        <v>10400</v>
      </c>
      <c r="D146" s="163">
        <f t="shared" ref="D146:J146" si="78">D147</f>
        <v>0</v>
      </c>
      <c r="E146" s="163">
        <f t="shared" si="78"/>
        <v>0</v>
      </c>
      <c r="F146" s="163">
        <f t="shared" si="78"/>
        <v>0</v>
      </c>
      <c r="G146" s="163">
        <f t="shared" si="78"/>
        <v>0</v>
      </c>
      <c r="H146" s="163">
        <f t="shared" si="78"/>
        <v>10400</v>
      </c>
      <c r="I146" s="163">
        <f t="shared" si="78"/>
        <v>0</v>
      </c>
      <c r="J146" s="163">
        <f t="shared" si="78"/>
        <v>0</v>
      </c>
      <c r="K146" s="163">
        <v>0</v>
      </c>
      <c r="L146" s="163"/>
      <c r="M146" s="163"/>
      <c r="N146" s="163"/>
      <c r="O146" s="163"/>
      <c r="P146" s="163"/>
    </row>
    <row r="147" spans="1:16" ht="12.75" customHeight="1">
      <c r="A147" s="153">
        <v>3212</v>
      </c>
      <c r="B147" s="154" t="s">
        <v>50</v>
      </c>
      <c r="C147" s="152">
        <v>10400</v>
      </c>
      <c r="D147" s="152"/>
      <c r="E147" s="152"/>
      <c r="F147" s="152"/>
      <c r="G147" s="152"/>
      <c r="H147" s="152">
        <v>10400</v>
      </c>
      <c r="I147" s="152"/>
      <c r="J147" s="152"/>
      <c r="K147" s="152"/>
      <c r="L147" s="152"/>
      <c r="M147" s="152"/>
      <c r="N147" s="152"/>
      <c r="O147" s="152"/>
      <c r="P147" s="152"/>
    </row>
    <row r="148" spans="1:16" ht="26.25" customHeight="1">
      <c r="A148" s="249" t="s">
        <v>110</v>
      </c>
      <c r="B148" s="250"/>
      <c r="C148" s="174">
        <f>C149</f>
        <v>0</v>
      </c>
      <c r="D148" s="174">
        <f t="shared" ref="D148:J148" si="79">D149</f>
        <v>0</v>
      </c>
      <c r="E148" s="174">
        <f t="shared" si="79"/>
        <v>0</v>
      </c>
      <c r="F148" s="174">
        <f t="shared" si="79"/>
        <v>0</v>
      </c>
      <c r="G148" s="174">
        <f t="shared" si="79"/>
        <v>0</v>
      </c>
      <c r="H148" s="174">
        <f t="shared" si="79"/>
        <v>0</v>
      </c>
      <c r="I148" s="174">
        <f>I149</f>
        <v>0</v>
      </c>
      <c r="J148" s="174">
        <f t="shared" si="79"/>
        <v>0</v>
      </c>
      <c r="K148" s="174">
        <v>0</v>
      </c>
      <c r="L148" s="174"/>
      <c r="M148" s="174"/>
      <c r="N148" s="174"/>
      <c r="O148" s="174"/>
      <c r="P148" s="174"/>
    </row>
    <row r="149" spans="1:16" ht="12.75" customHeight="1">
      <c r="A149" s="167">
        <v>3</v>
      </c>
      <c r="B149" s="168" t="s">
        <v>25</v>
      </c>
      <c r="C149" s="162">
        <f>C150</f>
        <v>0</v>
      </c>
      <c r="D149" s="162">
        <f t="shared" ref="D149:J149" si="80">D150+D157</f>
        <v>0</v>
      </c>
      <c r="E149" s="162">
        <f t="shared" si="80"/>
        <v>0</v>
      </c>
      <c r="F149" s="162">
        <f t="shared" si="80"/>
        <v>0</v>
      </c>
      <c r="G149" s="162">
        <f t="shared" si="80"/>
        <v>0</v>
      </c>
      <c r="H149" s="162">
        <f t="shared" si="80"/>
        <v>0</v>
      </c>
      <c r="I149" s="162">
        <f t="shared" si="80"/>
        <v>0</v>
      </c>
      <c r="J149" s="162">
        <f t="shared" si="80"/>
        <v>0</v>
      </c>
      <c r="K149" s="162">
        <v>0</v>
      </c>
      <c r="L149" s="162"/>
      <c r="M149" s="162"/>
      <c r="N149" s="162"/>
      <c r="O149" s="162"/>
      <c r="P149" s="162"/>
    </row>
    <row r="150" spans="1:16" ht="12.75" customHeight="1">
      <c r="A150" s="147">
        <v>32</v>
      </c>
      <c r="B150" s="170" t="s">
        <v>30</v>
      </c>
      <c r="C150" s="149">
        <f>C151</f>
        <v>0</v>
      </c>
      <c r="D150" s="149"/>
      <c r="E150" s="149"/>
      <c r="F150" s="149">
        <f t="shared" ref="F150:I150" si="81">F152+F154</f>
        <v>0</v>
      </c>
      <c r="G150" s="149">
        <f t="shared" si="81"/>
        <v>0</v>
      </c>
      <c r="H150" s="149">
        <f t="shared" si="81"/>
        <v>0</v>
      </c>
      <c r="I150" s="149">
        <f t="shared" si="81"/>
        <v>0</v>
      </c>
      <c r="J150" s="149">
        <f>J152+J154</f>
        <v>0</v>
      </c>
      <c r="K150" s="149">
        <v>0</v>
      </c>
      <c r="L150" s="149"/>
      <c r="M150" s="149"/>
      <c r="N150" s="149"/>
      <c r="O150" s="149"/>
      <c r="P150" s="149"/>
    </row>
    <row r="151" spans="1:16" s="183" customFormat="1" ht="12.75" customHeight="1">
      <c r="A151" s="180">
        <v>324</v>
      </c>
      <c r="B151" s="181" t="s">
        <v>66</v>
      </c>
      <c r="C151" s="182">
        <f>SUM(D151:K151)</f>
        <v>0</v>
      </c>
      <c r="D151" s="182"/>
      <c r="E151" s="182"/>
      <c r="F151" s="182"/>
      <c r="G151" s="182"/>
      <c r="H151" s="182"/>
      <c r="I151" s="182"/>
      <c r="J151" s="182">
        <f>J152</f>
        <v>0</v>
      </c>
      <c r="K151" s="182"/>
      <c r="L151" s="182"/>
      <c r="M151" s="182"/>
      <c r="N151" s="182"/>
      <c r="O151" s="182"/>
      <c r="P151" s="182"/>
    </row>
    <row r="152" spans="1:16" ht="12.75" customHeight="1">
      <c r="A152" s="153">
        <v>3241</v>
      </c>
      <c r="B152" s="179" t="s">
        <v>66</v>
      </c>
      <c r="C152" s="186">
        <f>J152</f>
        <v>0</v>
      </c>
      <c r="D152" s="152"/>
      <c r="E152" s="152"/>
      <c r="F152" s="152"/>
      <c r="G152" s="152"/>
      <c r="H152" s="152"/>
      <c r="I152" s="152"/>
      <c r="J152" s="152">
        <v>0</v>
      </c>
      <c r="K152" s="152"/>
      <c r="L152" s="152"/>
      <c r="M152" s="152"/>
      <c r="N152" s="152"/>
      <c r="O152" s="152"/>
      <c r="P152" s="152"/>
    </row>
    <row r="153" spans="1:16">
      <c r="A153" s="242" t="s">
        <v>114</v>
      </c>
      <c r="B153" s="242"/>
      <c r="C153" s="174">
        <f>C154</f>
        <v>178150</v>
      </c>
      <c r="D153" s="174">
        <f t="shared" ref="D153:J154" si="82">D154</f>
        <v>0</v>
      </c>
      <c r="E153" s="174">
        <f t="shared" si="82"/>
        <v>0</v>
      </c>
      <c r="F153" s="174">
        <f t="shared" si="82"/>
        <v>0</v>
      </c>
      <c r="G153" s="174">
        <f t="shared" si="82"/>
        <v>0</v>
      </c>
      <c r="H153" s="174">
        <f t="shared" si="82"/>
        <v>0</v>
      </c>
      <c r="I153" s="174">
        <f t="shared" si="82"/>
        <v>0</v>
      </c>
      <c r="J153" s="174">
        <f t="shared" si="82"/>
        <v>0</v>
      </c>
      <c r="K153" s="174">
        <f>K154</f>
        <v>178150</v>
      </c>
      <c r="L153" s="174"/>
      <c r="M153" s="174"/>
      <c r="N153" s="174"/>
      <c r="O153" s="174"/>
      <c r="P153" s="174"/>
    </row>
    <row r="154" spans="1:16">
      <c r="A154" s="167">
        <v>3</v>
      </c>
      <c r="B154" s="168" t="s">
        <v>25</v>
      </c>
      <c r="C154" s="162">
        <f>SUM(D154:K154)</f>
        <v>178150</v>
      </c>
      <c r="D154" s="162">
        <f t="shared" si="82"/>
        <v>0</v>
      </c>
      <c r="E154" s="162">
        <f t="shared" si="82"/>
        <v>0</v>
      </c>
      <c r="F154" s="162">
        <f t="shared" si="82"/>
        <v>0</v>
      </c>
      <c r="G154" s="162">
        <f t="shared" si="82"/>
        <v>0</v>
      </c>
      <c r="H154" s="162">
        <f t="shared" si="82"/>
        <v>0</v>
      </c>
      <c r="I154" s="162">
        <f t="shared" si="82"/>
        <v>0</v>
      </c>
      <c r="J154" s="162">
        <f t="shared" si="82"/>
        <v>0</v>
      </c>
      <c r="K154" s="162">
        <f>K155</f>
        <v>178150</v>
      </c>
      <c r="L154" s="162"/>
      <c r="M154" s="162"/>
      <c r="N154" s="162"/>
      <c r="O154" s="162"/>
      <c r="P154" s="162"/>
    </row>
    <row r="155" spans="1:16">
      <c r="A155" s="169">
        <v>32</v>
      </c>
      <c r="B155" s="170" t="s">
        <v>30</v>
      </c>
      <c r="C155" s="149">
        <f>SUM(D155:K155)</f>
        <v>178150</v>
      </c>
      <c r="D155" s="149">
        <f>D156+E158</f>
        <v>0</v>
      </c>
      <c r="E155" s="149"/>
      <c r="F155" s="149"/>
      <c r="G155" s="149"/>
      <c r="H155" s="149"/>
      <c r="I155" s="149"/>
      <c r="J155" s="149">
        <f t="shared" ref="J155" si="83">J156+J158+J166</f>
        <v>0</v>
      </c>
      <c r="K155" s="149">
        <f>K156+K158</f>
        <v>178150</v>
      </c>
      <c r="L155" s="149"/>
      <c r="M155" s="149"/>
      <c r="N155" s="149"/>
      <c r="O155" s="149"/>
      <c r="P155" s="149"/>
    </row>
    <row r="156" spans="1:16" ht="12.75" customHeight="1">
      <c r="A156" s="150">
        <v>321</v>
      </c>
      <c r="B156" s="151" t="s">
        <v>31</v>
      </c>
      <c r="C156" s="182">
        <f>SUM(D156:K156)</f>
        <v>144300</v>
      </c>
      <c r="D156" s="163">
        <f>D157+D158</f>
        <v>0</v>
      </c>
      <c r="E156" s="163">
        <f t="shared" ref="E156:J156" si="84">E157+E158+E159</f>
        <v>0</v>
      </c>
      <c r="F156" s="163">
        <f t="shared" si="84"/>
        <v>0</v>
      </c>
      <c r="G156" s="163">
        <f t="shared" si="84"/>
        <v>0</v>
      </c>
      <c r="H156" s="163">
        <f t="shared" si="84"/>
        <v>0</v>
      </c>
      <c r="I156" s="163">
        <f t="shared" si="84"/>
        <v>0</v>
      </c>
      <c r="J156" s="163">
        <f t="shared" si="84"/>
        <v>0</v>
      </c>
      <c r="K156" s="163">
        <f>K157</f>
        <v>144300</v>
      </c>
      <c r="L156" s="163"/>
      <c r="M156" s="163"/>
      <c r="N156" s="163"/>
      <c r="O156" s="163"/>
      <c r="P156" s="163"/>
    </row>
    <row r="157" spans="1:16" ht="12.75" customHeight="1">
      <c r="A157" s="153">
        <v>3211</v>
      </c>
      <c r="B157" s="154" t="s">
        <v>49</v>
      </c>
      <c r="C157" s="152">
        <f t="shared" ref="C157" si="85">SUM(D157:K157)</f>
        <v>144300</v>
      </c>
      <c r="D157" s="152"/>
      <c r="E157" s="152"/>
      <c r="F157" s="152"/>
      <c r="G157" s="152"/>
      <c r="H157" s="152"/>
      <c r="I157" s="152"/>
      <c r="J157" s="152"/>
      <c r="K157" s="152">
        <v>144300</v>
      </c>
      <c r="L157" s="152"/>
      <c r="M157" s="152"/>
      <c r="N157" s="152"/>
      <c r="O157" s="152"/>
      <c r="P157" s="152"/>
    </row>
    <row r="158" spans="1:16" ht="26.25" customHeight="1">
      <c r="A158" s="150">
        <v>329</v>
      </c>
      <c r="B158" s="151" t="s">
        <v>34</v>
      </c>
      <c r="C158" s="182">
        <f>SUM(D158:K158)</f>
        <v>33850</v>
      </c>
      <c r="D158" s="163"/>
      <c r="E158" s="163"/>
      <c r="F158" s="163"/>
      <c r="G158" s="163"/>
      <c r="H158" s="163"/>
      <c r="I158" s="163"/>
      <c r="J158" s="163">
        <f t="shared" ref="J158" si="86">SUM(J159:J168)</f>
        <v>0</v>
      </c>
      <c r="K158" s="163">
        <f>K159</f>
        <v>33850</v>
      </c>
      <c r="L158" s="163"/>
      <c r="M158" s="163"/>
      <c r="N158" s="163"/>
      <c r="O158" s="163"/>
      <c r="P158" s="163"/>
    </row>
    <row r="159" spans="1:16" ht="12.75" customHeight="1">
      <c r="A159" s="153">
        <v>3299</v>
      </c>
      <c r="B159" s="154" t="s">
        <v>34</v>
      </c>
      <c r="C159" s="182">
        <f>SUM(D159:K159)</f>
        <v>33850</v>
      </c>
      <c r="D159" s="152"/>
      <c r="E159" s="152"/>
      <c r="F159" s="152"/>
      <c r="G159" s="152"/>
      <c r="H159" s="152"/>
      <c r="I159" s="152"/>
      <c r="J159" s="152"/>
      <c r="K159" s="152">
        <v>33850</v>
      </c>
      <c r="L159" s="152"/>
      <c r="M159" s="152"/>
      <c r="N159" s="152"/>
      <c r="O159" s="152"/>
      <c r="P159" s="152"/>
    </row>
    <row r="160" spans="1:16" s="202" customFormat="1" ht="12.75" customHeight="1">
      <c r="A160" s="243" t="s">
        <v>129</v>
      </c>
      <c r="B160" s="244"/>
      <c r="C160" s="174">
        <f>C161</f>
        <v>153700</v>
      </c>
      <c r="D160" s="174">
        <f t="shared" ref="D160" si="87">D161</f>
        <v>153700</v>
      </c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</row>
    <row r="161" spans="1:16" s="202" customFormat="1" ht="12.75" customHeight="1">
      <c r="A161" s="167">
        <v>3</v>
      </c>
      <c r="B161" s="168" t="s">
        <v>25</v>
      </c>
      <c r="C161" s="162">
        <f>SUM(D161:K161)</f>
        <v>153700</v>
      </c>
      <c r="D161" s="162">
        <f t="shared" ref="D161" si="88">D162</f>
        <v>153700</v>
      </c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</row>
    <row r="162" spans="1:16" s="202" customFormat="1" ht="12.75" customHeight="1">
      <c r="A162" s="205">
        <v>37</v>
      </c>
      <c r="B162" s="206" t="s">
        <v>130</v>
      </c>
      <c r="C162" s="182">
        <f t="shared" ref="C162:C163" si="89">SUM(D162:K162)</f>
        <v>153700</v>
      </c>
      <c r="D162" s="152">
        <v>153700</v>
      </c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</row>
    <row r="163" spans="1:16" s="202" customFormat="1">
      <c r="A163" s="153">
        <v>372</v>
      </c>
      <c r="B163" s="173" t="s">
        <v>131</v>
      </c>
      <c r="C163" s="182">
        <f t="shared" si="89"/>
        <v>153700</v>
      </c>
      <c r="D163" s="152">
        <v>153700</v>
      </c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</row>
    <row r="164" spans="1:16" s="202" customFormat="1">
      <c r="A164" s="153">
        <v>3722</v>
      </c>
      <c r="B164" s="173" t="s">
        <v>131</v>
      </c>
      <c r="C164" s="182">
        <f>SUM(D164:K164)</f>
        <v>153700</v>
      </c>
      <c r="D164" s="152">
        <v>153700</v>
      </c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</row>
    <row r="165" spans="1:16">
      <c r="A165" s="153"/>
      <c r="B165" s="173"/>
      <c r="C165" s="152">
        <f>SUM(D165:M165)</f>
        <v>0</v>
      </c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</row>
    <row r="166" spans="1:16" s="12" customFormat="1" ht="12.75" customHeight="1">
      <c r="A166" s="238" t="s">
        <v>98</v>
      </c>
      <c r="B166" s="238"/>
      <c r="C166" s="158">
        <f>C167+C177</f>
        <v>54997</v>
      </c>
      <c r="D166" s="158">
        <f t="shared" ref="D166:K166" si="90">D167+D177</f>
        <v>8900</v>
      </c>
      <c r="E166" s="158">
        <f t="shared" si="90"/>
        <v>4000</v>
      </c>
      <c r="F166" s="158">
        <f t="shared" si="90"/>
        <v>39250</v>
      </c>
      <c r="G166" s="158">
        <f t="shared" si="90"/>
        <v>900</v>
      </c>
      <c r="H166" s="158">
        <f t="shared" si="90"/>
        <v>0</v>
      </c>
      <c r="I166" s="158">
        <f t="shared" si="90"/>
        <v>0</v>
      </c>
      <c r="J166" s="158">
        <f t="shared" si="90"/>
        <v>0</v>
      </c>
      <c r="K166" s="158">
        <f t="shared" si="90"/>
        <v>0</v>
      </c>
      <c r="L166" s="158"/>
      <c r="M166" s="158">
        <f>M167</f>
        <v>1947</v>
      </c>
      <c r="N166" s="158"/>
      <c r="O166" s="158"/>
      <c r="P166" s="158"/>
    </row>
    <row r="167" spans="1:16" s="12" customFormat="1" ht="12.75" customHeight="1">
      <c r="A167" s="175" t="s">
        <v>99</v>
      </c>
      <c r="B167" s="176"/>
      <c r="C167" s="174">
        <f t="shared" ref="C167:C171" si="91">SUM(D167:M167)</f>
        <v>54997</v>
      </c>
      <c r="D167" s="174">
        <f t="shared" ref="D167:J167" si="92">D168</f>
        <v>8900</v>
      </c>
      <c r="E167" s="174">
        <f t="shared" si="92"/>
        <v>4000</v>
      </c>
      <c r="F167" s="174">
        <f t="shared" si="92"/>
        <v>39250</v>
      </c>
      <c r="G167" s="174">
        <f t="shared" si="92"/>
        <v>900</v>
      </c>
      <c r="H167" s="174">
        <f t="shared" si="92"/>
        <v>0</v>
      </c>
      <c r="I167" s="174">
        <f t="shared" si="92"/>
        <v>0</v>
      </c>
      <c r="J167" s="174">
        <f t="shared" si="92"/>
        <v>0</v>
      </c>
      <c r="K167" s="174">
        <v>0</v>
      </c>
      <c r="L167" s="174"/>
      <c r="M167" s="174">
        <f>M168</f>
        <v>1947</v>
      </c>
      <c r="N167" s="174"/>
      <c r="O167" s="174"/>
      <c r="P167" s="174"/>
    </row>
    <row r="168" spans="1:16" s="12" customFormat="1" ht="25.5">
      <c r="A168" s="144">
        <v>4</v>
      </c>
      <c r="B168" s="161" t="s">
        <v>38</v>
      </c>
      <c r="C168" s="162">
        <f t="shared" si="91"/>
        <v>54997</v>
      </c>
      <c r="D168" s="162">
        <f t="shared" ref="D168:I168" si="93">D169</f>
        <v>8900</v>
      </c>
      <c r="E168" s="162">
        <f t="shared" si="93"/>
        <v>4000</v>
      </c>
      <c r="F168" s="162">
        <f t="shared" si="93"/>
        <v>39250</v>
      </c>
      <c r="G168" s="162">
        <f t="shared" si="93"/>
        <v>900</v>
      </c>
      <c r="H168" s="162">
        <f t="shared" si="93"/>
        <v>0</v>
      </c>
      <c r="I168" s="162">
        <f t="shared" si="93"/>
        <v>0</v>
      </c>
      <c r="J168" s="162">
        <f>J169</f>
        <v>0</v>
      </c>
      <c r="K168" s="162">
        <v>0</v>
      </c>
      <c r="L168" s="162"/>
      <c r="M168" s="162">
        <f>M169</f>
        <v>1947</v>
      </c>
      <c r="N168" s="162"/>
      <c r="O168" s="162"/>
      <c r="P168" s="162"/>
    </row>
    <row r="169" spans="1:16" s="12" customFormat="1" ht="25.5">
      <c r="A169" s="147">
        <v>42</v>
      </c>
      <c r="B169" s="148" t="s">
        <v>39</v>
      </c>
      <c r="C169" s="149">
        <f t="shared" si="91"/>
        <v>54997</v>
      </c>
      <c r="D169" s="149">
        <f t="shared" ref="D169:I169" si="94">D170+D174</f>
        <v>8900</v>
      </c>
      <c r="E169" s="149">
        <f t="shared" si="94"/>
        <v>4000</v>
      </c>
      <c r="F169" s="149">
        <f t="shared" si="94"/>
        <v>39250</v>
      </c>
      <c r="G169" s="149">
        <f t="shared" si="94"/>
        <v>900</v>
      </c>
      <c r="H169" s="149">
        <f t="shared" si="94"/>
        <v>0</v>
      </c>
      <c r="I169" s="149">
        <f t="shared" si="94"/>
        <v>0</v>
      </c>
      <c r="J169" s="149">
        <f>J170+J174</f>
        <v>0</v>
      </c>
      <c r="K169" s="149">
        <v>0</v>
      </c>
      <c r="L169" s="149"/>
      <c r="M169" s="149">
        <f>M170</f>
        <v>1947</v>
      </c>
      <c r="N169" s="149"/>
      <c r="O169" s="149"/>
      <c r="P169" s="149"/>
    </row>
    <row r="170" spans="1:16">
      <c r="A170" s="150">
        <v>422</v>
      </c>
      <c r="B170" s="151" t="s">
        <v>37</v>
      </c>
      <c r="C170" s="163">
        <f t="shared" si="91"/>
        <v>38847</v>
      </c>
      <c r="D170" s="163">
        <f>D171+D172+D173</f>
        <v>0</v>
      </c>
      <c r="E170" s="163">
        <f t="shared" ref="E170:J170" si="95">E171+E172+E173</f>
        <v>0</v>
      </c>
      <c r="F170" s="163">
        <f>F171+F172+F173</f>
        <v>36900</v>
      </c>
      <c r="G170" s="163">
        <f t="shared" si="95"/>
        <v>0</v>
      </c>
      <c r="H170" s="163">
        <f t="shared" si="95"/>
        <v>0</v>
      </c>
      <c r="I170" s="163">
        <f t="shared" si="95"/>
        <v>0</v>
      </c>
      <c r="J170" s="163">
        <f t="shared" si="95"/>
        <v>0</v>
      </c>
      <c r="K170" s="163">
        <v>0</v>
      </c>
      <c r="L170" s="163"/>
      <c r="M170" s="152">
        <v>1947</v>
      </c>
      <c r="N170" s="163"/>
      <c r="O170" s="163"/>
      <c r="P170" s="163"/>
    </row>
    <row r="171" spans="1:16" ht="12.75" customHeight="1">
      <c r="A171" s="153">
        <v>4221</v>
      </c>
      <c r="B171" s="154" t="s">
        <v>73</v>
      </c>
      <c r="C171" s="152">
        <f t="shared" si="91"/>
        <v>38847</v>
      </c>
      <c r="D171" s="152"/>
      <c r="E171" s="152"/>
      <c r="F171" s="152">
        <v>36900</v>
      </c>
      <c r="G171" s="152"/>
      <c r="H171" s="152"/>
      <c r="I171" s="152"/>
      <c r="J171" s="152"/>
      <c r="K171" s="152"/>
      <c r="L171" s="152"/>
      <c r="M171" s="152">
        <v>1947</v>
      </c>
      <c r="N171" s="152"/>
      <c r="O171" s="152"/>
      <c r="P171" s="152"/>
    </row>
    <row r="172" spans="1:16" ht="12.75" customHeight="1">
      <c r="A172" s="153">
        <v>4222</v>
      </c>
      <c r="B172" s="154" t="s">
        <v>74</v>
      </c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86"/>
      <c r="N172" s="152"/>
      <c r="O172" s="152"/>
      <c r="P172" s="186"/>
    </row>
    <row r="173" spans="1:16" s="12" customFormat="1" ht="12.75" customHeight="1">
      <c r="A173" s="153">
        <v>4227</v>
      </c>
      <c r="B173" s="154" t="s">
        <v>75</v>
      </c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</row>
    <row r="174" spans="1:16" ht="25.5">
      <c r="A174" s="150">
        <v>424</v>
      </c>
      <c r="B174" s="151" t="s">
        <v>40</v>
      </c>
      <c r="C174" s="163">
        <f t="shared" ref="C174:C180" si="96">SUM(D174:K174)</f>
        <v>16150</v>
      </c>
      <c r="D174" s="163">
        <f t="shared" ref="D174:J174" si="97">D175</f>
        <v>8900</v>
      </c>
      <c r="E174" s="163">
        <f t="shared" si="97"/>
        <v>4000</v>
      </c>
      <c r="F174" s="163">
        <f t="shared" si="97"/>
        <v>2350</v>
      </c>
      <c r="G174" s="163">
        <f t="shared" si="97"/>
        <v>900</v>
      </c>
      <c r="H174" s="163">
        <f t="shared" si="97"/>
        <v>0</v>
      </c>
      <c r="I174" s="163">
        <f t="shared" si="97"/>
        <v>0</v>
      </c>
      <c r="J174" s="163">
        <f t="shared" si="97"/>
        <v>0</v>
      </c>
      <c r="K174" s="163">
        <v>0</v>
      </c>
      <c r="L174" s="163"/>
      <c r="M174" s="163"/>
      <c r="N174" s="163"/>
      <c r="O174" s="163"/>
      <c r="P174" s="163"/>
    </row>
    <row r="175" spans="1:16" ht="12.75" customHeight="1">
      <c r="A175" s="153">
        <v>4241</v>
      </c>
      <c r="B175" s="154" t="s">
        <v>76</v>
      </c>
      <c r="C175" s="152">
        <f t="shared" si="96"/>
        <v>16150</v>
      </c>
      <c r="D175" s="152">
        <v>8900</v>
      </c>
      <c r="E175" s="152">
        <v>4000</v>
      </c>
      <c r="F175" s="152">
        <v>2350</v>
      </c>
      <c r="G175" s="152">
        <v>900</v>
      </c>
      <c r="H175" s="152"/>
      <c r="I175" s="152"/>
      <c r="J175" s="152"/>
      <c r="K175" s="152"/>
      <c r="L175" s="152"/>
      <c r="M175" s="152"/>
      <c r="N175" s="152"/>
      <c r="O175" s="152"/>
      <c r="P175" s="152"/>
    </row>
    <row r="176" spans="1:16">
      <c r="A176" s="153"/>
      <c r="B176" s="154"/>
      <c r="C176" s="152">
        <f t="shared" si="96"/>
        <v>0</v>
      </c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</row>
    <row r="177" spans="1:16" s="12" customFormat="1">
      <c r="A177" s="175" t="s">
        <v>86</v>
      </c>
      <c r="B177" s="176"/>
      <c r="C177" s="174"/>
      <c r="D177" s="174">
        <f>'PLAN RASHODA I IZDATAKA'!D178</f>
        <v>0</v>
      </c>
      <c r="E177" s="174">
        <f>'PLAN RASHODA I IZDATAKA'!E178</f>
        <v>0</v>
      </c>
      <c r="F177" s="174">
        <f>'PLAN RASHODA I IZDATAKA'!F178</f>
        <v>0</v>
      </c>
      <c r="G177" s="174">
        <f>'PLAN RASHODA I IZDATAKA'!G178</f>
        <v>0</v>
      </c>
      <c r="H177" s="174">
        <f>'PLAN RASHODA I IZDATAKA'!H178</f>
        <v>0</v>
      </c>
      <c r="I177" s="174">
        <f>'PLAN RASHODA I IZDATAKA'!I178</f>
        <v>0</v>
      </c>
      <c r="J177" s="174">
        <f>'PLAN RASHODA I IZDATAKA'!J178</f>
        <v>0</v>
      </c>
      <c r="K177" s="174">
        <v>0</v>
      </c>
      <c r="L177" s="174"/>
      <c r="M177" s="174"/>
      <c r="N177" s="174"/>
      <c r="O177" s="174"/>
      <c r="P177" s="174"/>
    </row>
    <row r="178" spans="1:16" s="12" customFormat="1" ht="25.5">
      <c r="A178" s="144">
        <v>4</v>
      </c>
      <c r="B178" s="161" t="s">
        <v>38</v>
      </c>
      <c r="C178" s="162">
        <f t="shared" si="96"/>
        <v>0</v>
      </c>
      <c r="D178" s="162">
        <f t="shared" ref="D178:J178" si="98">D179</f>
        <v>0</v>
      </c>
      <c r="E178" s="162">
        <f t="shared" si="98"/>
        <v>0</v>
      </c>
      <c r="F178" s="162">
        <f t="shared" si="98"/>
        <v>0</v>
      </c>
      <c r="G178" s="162">
        <f t="shared" si="98"/>
        <v>0</v>
      </c>
      <c r="H178" s="162">
        <f t="shared" si="98"/>
        <v>0</v>
      </c>
      <c r="I178" s="162">
        <f t="shared" si="98"/>
        <v>0</v>
      </c>
      <c r="J178" s="162">
        <f t="shared" si="98"/>
        <v>0</v>
      </c>
      <c r="K178" s="162">
        <v>0</v>
      </c>
      <c r="L178" s="162"/>
      <c r="M178" s="162"/>
      <c r="N178" s="162"/>
      <c r="O178" s="162"/>
      <c r="P178" s="162"/>
    </row>
    <row r="179" spans="1:16" s="12" customFormat="1" ht="25.5">
      <c r="A179" s="147">
        <v>45</v>
      </c>
      <c r="B179" s="148" t="s">
        <v>80</v>
      </c>
      <c r="C179" s="149">
        <f t="shared" si="96"/>
        <v>0</v>
      </c>
      <c r="D179" s="149">
        <f t="shared" ref="D179:J179" si="99">D180</f>
        <v>0</v>
      </c>
      <c r="E179" s="149">
        <f t="shared" si="99"/>
        <v>0</v>
      </c>
      <c r="F179" s="149">
        <f t="shared" si="99"/>
        <v>0</v>
      </c>
      <c r="G179" s="149">
        <f t="shared" si="99"/>
        <v>0</v>
      </c>
      <c r="H179" s="149">
        <f t="shared" si="99"/>
        <v>0</v>
      </c>
      <c r="I179" s="149">
        <f t="shared" si="99"/>
        <v>0</v>
      </c>
      <c r="J179" s="149">
        <f t="shared" si="99"/>
        <v>0</v>
      </c>
      <c r="K179" s="149">
        <v>0</v>
      </c>
      <c r="L179" s="149"/>
      <c r="M179" s="149"/>
      <c r="N179" s="149"/>
      <c r="O179" s="149"/>
      <c r="P179" s="149"/>
    </row>
    <row r="180" spans="1:16" s="12" customFormat="1" ht="25.5">
      <c r="A180" s="150">
        <v>451</v>
      </c>
      <c r="B180" s="151" t="s">
        <v>81</v>
      </c>
      <c r="C180" s="163">
        <f t="shared" si="96"/>
        <v>0</v>
      </c>
      <c r="D180" s="163">
        <f t="shared" ref="D180:J180" si="100">D181</f>
        <v>0</v>
      </c>
      <c r="E180" s="163">
        <f t="shared" si="100"/>
        <v>0</v>
      </c>
      <c r="F180" s="163">
        <f t="shared" si="100"/>
        <v>0</v>
      </c>
      <c r="G180" s="163">
        <f t="shared" si="100"/>
        <v>0</v>
      </c>
      <c r="H180" s="163">
        <f t="shared" si="100"/>
        <v>0</v>
      </c>
      <c r="I180" s="163">
        <f t="shared" si="100"/>
        <v>0</v>
      </c>
      <c r="J180" s="163">
        <f t="shared" si="100"/>
        <v>0</v>
      </c>
      <c r="K180" s="163">
        <v>0</v>
      </c>
      <c r="L180" s="163"/>
      <c r="M180" s="163"/>
      <c r="N180" s="163"/>
      <c r="O180" s="163"/>
      <c r="P180" s="163"/>
    </row>
    <row r="181" spans="1:16" ht="26.25" customHeight="1">
      <c r="A181" s="153"/>
      <c r="B181" s="154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</row>
    <row r="182" spans="1:16" ht="12.75" customHeight="1">
      <c r="A182" s="153"/>
      <c r="B182" s="154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</row>
    <row r="183" spans="1:16" ht="27" customHeight="1">
      <c r="A183" s="239" t="s">
        <v>91</v>
      </c>
      <c r="B183" s="239"/>
      <c r="C183" s="158">
        <f t="shared" ref="C183:C189" si="101">SUM(D183:K183)</f>
        <v>0</v>
      </c>
      <c r="D183" s="158">
        <f t="shared" ref="D183:J183" si="102">D184</f>
        <v>0</v>
      </c>
      <c r="E183" s="158">
        <f t="shared" si="102"/>
        <v>0</v>
      </c>
      <c r="F183" s="158">
        <f t="shared" si="102"/>
        <v>0</v>
      </c>
      <c r="G183" s="158">
        <f t="shared" si="102"/>
        <v>0</v>
      </c>
      <c r="H183" s="158">
        <f t="shared" si="102"/>
        <v>0</v>
      </c>
      <c r="I183" s="158">
        <f t="shared" si="102"/>
        <v>0</v>
      </c>
      <c r="J183" s="158">
        <f t="shared" si="102"/>
        <v>0</v>
      </c>
      <c r="K183" s="158">
        <v>0</v>
      </c>
      <c r="L183" s="158"/>
      <c r="M183" s="158"/>
      <c r="N183" s="158"/>
      <c r="O183" s="158"/>
      <c r="P183" s="158"/>
    </row>
    <row r="184" spans="1:16" ht="26.25" customHeight="1">
      <c r="A184" s="251" t="s">
        <v>92</v>
      </c>
      <c r="B184" s="251"/>
      <c r="C184" s="160">
        <f t="shared" si="101"/>
        <v>0</v>
      </c>
      <c r="D184" s="160">
        <f t="shared" ref="D184:J184" si="103">D185</f>
        <v>0</v>
      </c>
      <c r="E184" s="160">
        <f t="shared" si="103"/>
        <v>0</v>
      </c>
      <c r="F184" s="160">
        <f t="shared" si="103"/>
        <v>0</v>
      </c>
      <c r="G184" s="160">
        <f t="shared" si="103"/>
        <v>0</v>
      </c>
      <c r="H184" s="160">
        <f t="shared" si="103"/>
        <v>0</v>
      </c>
      <c r="I184" s="160">
        <f t="shared" si="103"/>
        <v>0</v>
      </c>
      <c r="J184" s="160">
        <f t="shared" si="103"/>
        <v>0</v>
      </c>
      <c r="K184" s="160">
        <v>0</v>
      </c>
      <c r="L184" s="160"/>
      <c r="M184" s="160"/>
      <c r="N184" s="160"/>
      <c r="O184" s="160"/>
      <c r="P184" s="160"/>
    </row>
    <row r="185" spans="1:16" ht="18" customHeight="1">
      <c r="A185" s="177">
        <v>3</v>
      </c>
      <c r="B185" s="168" t="s">
        <v>25</v>
      </c>
      <c r="C185" s="162">
        <f t="shared" si="101"/>
        <v>0</v>
      </c>
      <c r="D185" s="162">
        <f t="shared" ref="D185:J185" si="104">D186</f>
        <v>0</v>
      </c>
      <c r="E185" s="162">
        <f t="shared" si="104"/>
        <v>0</v>
      </c>
      <c r="F185" s="162">
        <f t="shared" si="104"/>
        <v>0</v>
      </c>
      <c r="G185" s="162">
        <f t="shared" si="104"/>
        <v>0</v>
      </c>
      <c r="H185" s="162">
        <f t="shared" si="104"/>
        <v>0</v>
      </c>
      <c r="I185" s="162">
        <f t="shared" si="104"/>
        <v>0</v>
      </c>
      <c r="J185" s="162">
        <f t="shared" si="104"/>
        <v>0</v>
      </c>
      <c r="K185" s="162">
        <v>0</v>
      </c>
      <c r="L185" s="162"/>
      <c r="M185" s="162"/>
      <c r="N185" s="162"/>
      <c r="O185" s="162"/>
      <c r="P185" s="162"/>
    </row>
    <row r="186" spans="1:16">
      <c r="A186" s="169">
        <v>32</v>
      </c>
      <c r="B186" s="170" t="s">
        <v>30</v>
      </c>
      <c r="C186" s="149">
        <f t="shared" si="101"/>
        <v>0</v>
      </c>
      <c r="D186" s="149">
        <f t="shared" ref="D186:J186" si="105">D187</f>
        <v>0</v>
      </c>
      <c r="E186" s="149">
        <f t="shared" si="105"/>
        <v>0</v>
      </c>
      <c r="F186" s="149">
        <f t="shared" si="105"/>
        <v>0</v>
      </c>
      <c r="G186" s="149">
        <f t="shared" si="105"/>
        <v>0</v>
      </c>
      <c r="H186" s="149">
        <f t="shared" si="105"/>
        <v>0</v>
      </c>
      <c r="I186" s="149">
        <f t="shared" si="105"/>
        <v>0</v>
      </c>
      <c r="J186" s="149">
        <f t="shared" si="105"/>
        <v>0</v>
      </c>
      <c r="K186" s="149">
        <v>0</v>
      </c>
      <c r="L186" s="149"/>
      <c r="M186" s="149"/>
      <c r="N186" s="149"/>
      <c r="O186" s="149"/>
      <c r="P186" s="149"/>
    </row>
    <row r="187" spans="1:16">
      <c r="A187" s="171">
        <v>323</v>
      </c>
      <c r="B187" s="172" t="s">
        <v>33</v>
      </c>
      <c r="C187" s="163">
        <f t="shared" si="101"/>
        <v>0</v>
      </c>
      <c r="D187" s="163">
        <f t="shared" ref="D187:J187" si="106">D188</f>
        <v>0</v>
      </c>
      <c r="E187" s="163">
        <f t="shared" si="106"/>
        <v>0</v>
      </c>
      <c r="F187" s="163">
        <f t="shared" si="106"/>
        <v>0</v>
      </c>
      <c r="G187" s="163">
        <f t="shared" si="106"/>
        <v>0</v>
      </c>
      <c r="H187" s="163">
        <f t="shared" si="106"/>
        <v>0</v>
      </c>
      <c r="I187" s="163">
        <f t="shared" si="106"/>
        <v>0</v>
      </c>
      <c r="J187" s="163">
        <f t="shared" si="106"/>
        <v>0</v>
      </c>
      <c r="K187" s="163">
        <v>0</v>
      </c>
      <c r="L187" s="163"/>
      <c r="M187" s="163"/>
      <c r="N187" s="163"/>
      <c r="O187" s="163"/>
      <c r="P187" s="163"/>
    </row>
    <row r="188" spans="1:16" ht="12.75" customHeight="1">
      <c r="A188" s="153">
        <v>3232</v>
      </c>
      <c r="B188" s="154" t="s">
        <v>60</v>
      </c>
      <c r="C188" s="152">
        <f t="shared" si="101"/>
        <v>0</v>
      </c>
      <c r="D188" s="152"/>
      <c r="E188" s="152">
        <v>0</v>
      </c>
      <c r="F188" s="152">
        <v>0</v>
      </c>
      <c r="G188" s="152">
        <v>0</v>
      </c>
      <c r="H188" s="152">
        <v>0</v>
      </c>
      <c r="I188" s="152">
        <v>0</v>
      </c>
      <c r="J188" s="152">
        <v>0</v>
      </c>
      <c r="K188" s="152">
        <v>0</v>
      </c>
      <c r="L188" s="152"/>
      <c r="M188" s="152"/>
      <c r="N188" s="152"/>
      <c r="O188" s="152"/>
      <c r="P188" s="152"/>
    </row>
    <row r="189" spans="1:16">
      <c r="A189" s="153"/>
      <c r="B189" s="154"/>
      <c r="C189" s="152">
        <f t="shared" si="101"/>
        <v>0</v>
      </c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</row>
    <row r="190" spans="1:16" s="12" customFormat="1">
      <c r="A190" s="237" t="s">
        <v>79</v>
      </c>
      <c r="B190" s="237"/>
      <c r="C190" s="178">
        <f t="shared" ref="C190:M190" si="107">C6+C25+C71+C78+C101+C166+C183</f>
        <v>7911429</v>
      </c>
      <c r="D190" s="178">
        <f t="shared" si="107"/>
        <v>650552</v>
      </c>
      <c r="E190" s="178">
        <f t="shared" si="107"/>
        <v>6336700</v>
      </c>
      <c r="F190" s="178">
        <f t="shared" si="107"/>
        <v>86800</v>
      </c>
      <c r="G190" s="178">
        <f t="shared" si="107"/>
        <v>223650</v>
      </c>
      <c r="H190" s="178">
        <f t="shared" si="107"/>
        <v>422300</v>
      </c>
      <c r="I190" s="178">
        <f t="shared" si="107"/>
        <v>8300</v>
      </c>
      <c r="J190" s="178">
        <f t="shared" si="107"/>
        <v>0</v>
      </c>
      <c r="K190" s="178">
        <f t="shared" si="107"/>
        <v>182980</v>
      </c>
      <c r="L190" s="178"/>
      <c r="M190" s="178">
        <f t="shared" si="107"/>
        <v>1947</v>
      </c>
      <c r="N190" s="178"/>
      <c r="O190" s="178"/>
      <c r="P190" s="178"/>
    </row>
    <row r="191" spans="1:16">
      <c r="A191" s="86"/>
      <c r="B191" s="15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1:16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99"/>
      <c r="O192" s="199"/>
      <c r="P192" s="199"/>
    </row>
    <row r="193" spans="1:16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99"/>
      <c r="O193" s="199"/>
      <c r="P193" s="199"/>
    </row>
    <row r="194" spans="1:16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99"/>
      <c r="O194" s="199"/>
      <c r="P194" s="199"/>
    </row>
    <row r="195" spans="1:16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99"/>
      <c r="O195" s="199"/>
      <c r="P195" s="199"/>
    </row>
    <row r="196" spans="1:16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99"/>
      <c r="O196" s="199"/>
      <c r="P196" s="199"/>
    </row>
    <row r="197" spans="1:16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99"/>
      <c r="O197" s="199"/>
      <c r="P197" s="199"/>
    </row>
    <row r="198" spans="1:16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99"/>
      <c r="O198" s="199"/>
      <c r="P198" s="199"/>
    </row>
    <row r="199" spans="1:16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99"/>
      <c r="O199" s="199"/>
      <c r="P199" s="199"/>
    </row>
    <row r="200" spans="1:16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99"/>
      <c r="O200" s="199"/>
      <c r="P200" s="199"/>
    </row>
    <row r="201" spans="1:16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99"/>
      <c r="O201" s="199"/>
      <c r="P201" s="199"/>
    </row>
    <row r="202" spans="1:16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99"/>
      <c r="O202" s="199"/>
      <c r="P202" s="199"/>
    </row>
    <row r="203" spans="1:16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99"/>
      <c r="O203" s="199"/>
      <c r="P203" s="199"/>
    </row>
    <row r="204" spans="1:16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99"/>
      <c r="O204" s="199"/>
      <c r="P204" s="199"/>
    </row>
    <row r="205" spans="1:16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99"/>
      <c r="O205" s="199"/>
      <c r="P205" s="199"/>
    </row>
    <row r="206" spans="1:16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99"/>
      <c r="O206" s="199"/>
      <c r="P206" s="199"/>
    </row>
    <row r="207" spans="1:16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99"/>
      <c r="O207" s="199"/>
      <c r="P207" s="199"/>
    </row>
    <row r="208" spans="1:16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99"/>
      <c r="O208" s="199"/>
      <c r="P208" s="199"/>
    </row>
    <row r="209" spans="1:16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99"/>
      <c r="O209" s="199"/>
      <c r="P209" s="199"/>
    </row>
    <row r="210" spans="1:16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99"/>
      <c r="O210" s="199"/>
      <c r="P210" s="199"/>
    </row>
    <row r="211" spans="1:16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99"/>
      <c r="O211" s="199"/>
      <c r="P211" s="199"/>
    </row>
    <row r="212" spans="1:16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99"/>
      <c r="O212" s="199"/>
      <c r="P212" s="199"/>
    </row>
    <row r="213" spans="1:16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99"/>
      <c r="O213" s="199"/>
      <c r="P213" s="199"/>
    </row>
    <row r="214" spans="1:16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99"/>
      <c r="O214" s="199"/>
      <c r="P214" s="199"/>
    </row>
    <row r="215" spans="1:16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99"/>
      <c r="O215" s="199"/>
      <c r="P215" s="199"/>
    </row>
    <row r="216" spans="1:16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99"/>
      <c r="O216" s="199"/>
      <c r="P216" s="199"/>
    </row>
    <row r="217" spans="1:16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99"/>
      <c r="O217" s="199"/>
      <c r="P217" s="199"/>
    </row>
    <row r="218" spans="1:16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99"/>
      <c r="O218" s="199"/>
      <c r="P218" s="199"/>
    </row>
    <row r="219" spans="1:16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99"/>
      <c r="O219" s="199"/>
      <c r="P219" s="199"/>
    </row>
    <row r="220" spans="1:16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99"/>
      <c r="O220" s="199"/>
      <c r="P220" s="199"/>
    </row>
    <row r="221" spans="1:16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99"/>
      <c r="O221" s="199"/>
      <c r="P221" s="199"/>
    </row>
    <row r="222" spans="1:16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99"/>
      <c r="O222" s="199"/>
      <c r="P222" s="199"/>
    </row>
    <row r="223" spans="1:16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99"/>
      <c r="O223" s="199"/>
      <c r="P223" s="199"/>
    </row>
    <row r="224" spans="1:16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99"/>
      <c r="O224" s="199"/>
      <c r="P224" s="199"/>
    </row>
    <row r="225" spans="1:16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99"/>
      <c r="O225" s="199"/>
      <c r="P225" s="199"/>
    </row>
    <row r="226" spans="1:16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99"/>
      <c r="O226" s="199"/>
      <c r="P226" s="199"/>
    </row>
    <row r="227" spans="1:16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99"/>
      <c r="O227" s="199"/>
      <c r="P227" s="199"/>
    </row>
    <row r="228" spans="1:16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99"/>
      <c r="O228" s="199"/>
      <c r="P228" s="199"/>
    </row>
    <row r="229" spans="1:16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99"/>
      <c r="O229" s="199"/>
      <c r="P229" s="199"/>
    </row>
    <row r="230" spans="1:16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99"/>
      <c r="O230" s="199"/>
      <c r="P230" s="199"/>
    </row>
    <row r="231" spans="1:16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99"/>
      <c r="O231" s="199"/>
      <c r="P231" s="199"/>
    </row>
    <row r="232" spans="1:16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99"/>
      <c r="O232" s="199"/>
      <c r="P232" s="199"/>
    </row>
    <row r="233" spans="1:16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99"/>
      <c r="O233" s="199"/>
      <c r="P233" s="199"/>
    </row>
    <row r="234" spans="1:16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99"/>
      <c r="O234" s="199"/>
      <c r="P234" s="199"/>
    </row>
    <row r="235" spans="1:16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99"/>
      <c r="O235" s="199"/>
      <c r="P235" s="199"/>
    </row>
    <row r="236" spans="1:16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99"/>
      <c r="O236" s="199"/>
      <c r="P236" s="199"/>
    </row>
    <row r="237" spans="1:16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99"/>
      <c r="O237" s="199"/>
      <c r="P237" s="199"/>
    </row>
    <row r="238" spans="1:16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99"/>
      <c r="O238" s="199"/>
      <c r="P238" s="199"/>
    </row>
    <row r="239" spans="1:16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99"/>
      <c r="O239" s="199"/>
      <c r="P239" s="199"/>
    </row>
    <row r="240" spans="1:16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99"/>
      <c r="O240" s="199"/>
      <c r="P240" s="199"/>
    </row>
    <row r="241" spans="1:16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99"/>
      <c r="O241" s="199"/>
      <c r="P241" s="199"/>
    </row>
    <row r="242" spans="1:16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99"/>
      <c r="O242" s="199"/>
      <c r="P242" s="199"/>
    </row>
    <row r="243" spans="1:16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99"/>
      <c r="O243" s="199"/>
      <c r="P243" s="199"/>
    </row>
    <row r="244" spans="1:16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99"/>
      <c r="O244" s="199"/>
      <c r="P244" s="199"/>
    </row>
    <row r="245" spans="1:16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99"/>
      <c r="O245" s="199"/>
      <c r="P245" s="199"/>
    </row>
    <row r="246" spans="1:16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99"/>
      <c r="O246" s="199"/>
      <c r="P246" s="199"/>
    </row>
    <row r="247" spans="1:16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99"/>
      <c r="O247" s="199"/>
      <c r="P247" s="199"/>
    </row>
    <row r="248" spans="1:16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99"/>
      <c r="O248" s="199"/>
      <c r="P248" s="199"/>
    </row>
    <row r="249" spans="1:16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99"/>
      <c r="O249" s="199"/>
      <c r="P249" s="199"/>
    </row>
    <row r="250" spans="1:16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99"/>
      <c r="O250" s="199"/>
      <c r="P250" s="199"/>
    </row>
    <row r="251" spans="1:16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99"/>
      <c r="O251" s="199"/>
      <c r="P251" s="199"/>
    </row>
    <row r="252" spans="1:16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99"/>
      <c r="O252" s="199"/>
      <c r="P252" s="199"/>
    </row>
    <row r="253" spans="1:16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99"/>
      <c r="O253" s="199"/>
      <c r="P253" s="199"/>
    </row>
    <row r="254" spans="1:16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99"/>
      <c r="O254" s="199"/>
      <c r="P254" s="199"/>
    </row>
    <row r="255" spans="1:16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99"/>
      <c r="O255" s="199"/>
      <c r="P255" s="199"/>
    </row>
    <row r="256" spans="1:16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99"/>
      <c r="O256" s="199"/>
      <c r="P256" s="199"/>
    </row>
    <row r="257" spans="1:16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99"/>
      <c r="O257" s="199"/>
      <c r="P257" s="199"/>
    </row>
    <row r="258" spans="1:16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99"/>
      <c r="O258" s="199"/>
      <c r="P258" s="199"/>
    </row>
    <row r="259" spans="1:16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99"/>
      <c r="O259" s="199"/>
      <c r="P259" s="199"/>
    </row>
    <row r="260" spans="1:16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99"/>
      <c r="O260" s="199"/>
      <c r="P260" s="199"/>
    </row>
    <row r="261" spans="1:16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99"/>
      <c r="O261" s="199"/>
      <c r="P261" s="199"/>
    </row>
    <row r="262" spans="1:16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99"/>
      <c r="O262" s="199"/>
      <c r="P262" s="199"/>
    </row>
    <row r="263" spans="1:16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99"/>
      <c r="O263" s="199"/>
      <c r="P263" s="199"/>
    </row>
    <row r="264" spans="1:16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99"/>
      <c r="O264" s="199"/>
      <c r="P264" s="199"/>
    </row>
    <row r="265" spans="1:16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99"/>
      <c r="O265" s="199"/>
      <c r="P265" s="199"/>
    </row>
    <row r="266" spans="1:16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99"/>
      <c r="O266" s="199"/>
      <c r="P266" s="199"/>
    </row>
    <row r="267" spans="1:16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99"/>
      <c r="O267" s="199"/>
      <c r="P267" s="199"/>
    </row>
    <row r="268" spans="1:16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99"/>
      <c r="O268" s="199"/>
      <c r="P268" s="199"/>
    </row>
    <row r="269" spans="1:16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99"/>
      <c r="O269" s="199"/>
      <c r="P269" s="199"/>
    </row>
    <row r="270" spans="1:16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99"/>
      <c r="O270" s="199"/>
      <c r="P270" s="199"/>
    </row>
    <row r="271" spans="1:16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99"/>
      <c r="O271" s="199"/>
      <c r="P271" s="199"/>
    </row>
    <row r="272" spans="1:16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99"/>
      <c r="O272" s="199"/>
      <c r="P272" s="199"/>
    </row>
    <row r="273" spans="1:16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99"/>
      <c r="O273" s="199"/>
      <c r="P273" s="199"/>
    </row>
    <row r="274" spans="1:16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99"/>
      <c r="O274" s="199"/>
      <c r="P274" s="199"/>
    </row>
    <row r="275" spans="1:16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99"/>
      <c r="O275" s="199"/>
      <c r="P275" s="199"/>
    </row>
    <row r="276" spans="1:16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99"/>
      <c r="O276" s="199"/>
      <c r="P276" s="199"/>
    </row>
    <row r="277" spans="1:16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99"/>
      <c r="O277" s="199"/>
      <c r="P277" s="199"/>
    </row>
    <row r="278" spans="1:16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99"/>
      <c r="O278" s="199"/>
      <c r="P278" s="199"/>
    </row>
    <row r="279" spans="1:16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99"/>
      <c r="O279" s="199"/>
      <c r="P279" s="199"/>
    </row>
    <row r="280" spans="1:16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99"/>
      <c r="O280" s="199"/>
      <c r="P280" s="199"/>
    </row>
    <row r="281" spans="1:16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99"/>
      <c r="O281" s="199"/>
      <c r="P281" s="199"/>
    </row>
    <row r="282" spans="1:16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99"/>
      <c r="O282" s="199"/>
      <c r="P282" s="199"/>
    </row>
    <row r="283" spans="1:16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99"/>
      <c r="O283" s="199"/>
      <c r="P283" s="199"/>
    </row>
    <row r="284" spans="1:16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99"/>
      <c r="O284" s="199"/>
      <c r="P284" s="199"/>
    </row>
    <row r="285" spans="1:16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99"/>
      <c r="O285" s="199"/>
      <c r="P285" s="199"/>
    </row>
    <row r="286" spans="1:16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99"/>
      <c r="O286" s="199"/>
      <c r="P286" s="199"/>
    </row>
    <row r="287" spans="1:16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99"/>
      <c r="O287" s="199"/>
      <c r="P287" s="199"/>
    </row>
    <row r="288" spans="1:16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99"/>
      <c r="O288" s="199"/>
      <c r="P288" s="199"/>
    </row>
    <row r="289" spans="1:16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99"/>
      <c r="O289" s="199"/>
      <c r="P289" s="199"/>
    </row>
    <row r="290" spans="1:16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99"/>
      <c r="O290" s="199"/>
      <c r="P290" s="199"/>
    </row>
    <row r="291" spans="1:16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99"/>
      <c r="O291" s="199"/>
      <c r="P291" s="199"/>
    </row>
    <row r="292" spans="1:16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99"/>
      <c r="O292" s="199"/>
      <c r="P292" s="199"/>
    </row>
    <row r="293" spans="1:16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99"/>
      <c r="O293" s="199"/>
      <c r="P293" s="199"/>
    </row>
    <row r="294" spans="1:16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99"/>
      <c r="O294" s="199"/>
      <c r="P294" s="199"/>
    </row>
    <row r="295" spans="1:16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99"/>
      <c r="O295" s="199"/>
      <c r="P295" s="199"/>
    </row>
    <row r="296" spans="1:16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99"/>
      <c r="O296" s="199"/>
      <c r="P296" s="199"/>
    </row>
    <row r="297" spans="1:16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99"/>
      <c r="O297" s="199"/>
      <c r="P297" s="199"/>
    </row>
    <row r="298" spans="1:16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99"/>
      <c r="O298" s="199"/>
      <c r="P298" s="199"/>
    </row>
    <row r="299" spans="1:16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99"/>
      <c r="O299" s="199"/>
      <c r="P299" s="199"/>
    </row>
    <row r="300" spans="1:16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99"/>
      <c r="O300" s="199"/>
      <c r="P300" s="199"/>
    </row>
    <row r="301" spans="1:16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99"/>
      <c r="O301" s="199"/>
      <c r="P301" s="199"/>
    </row>
    <row r="302" spans="1:16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99"/>
      <c r="O302" s="199"/>
      <c r="P302" s="199"/>
    </row>
    <row r="303" spans="1:16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99"/>
      <c r="O303" s="199"/>
      <c r="P303" s="199"/>
    </row>
    <row r="304" spans="1:16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99"/>
      <c r="O304" s="199"/>
      <c r="P304" s="199"/>
    </row>
    <row r="305" spans="1:16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99"/>
      <c r="O305" s="199"/>
      <c r="P305" s="199"/>
    </row>
    <row r="306" spans="1:16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99"/>
      <c r="O306" s="199"/>
      <c r="P306" s="199"/>
    </row>
    <row r="307" spans="1:16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99"/>
      <c r="O307" s="199"/>
      <c r="P307" s="199"/>
    </row>
    <row r="308" spans="1:16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99"/>
      <c r="O308" s="199"/>
      <c r="P308" s="199"/>
    </row>
    <row r="309" spans="1:16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99"/>
      <c r="O309" s="199"/>
      <c r="P309" s="199"/>
    </row>
    <row r="310" spans="1:16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99"/>
      <c r="O310" s="199"/>
      <c r="P310" s="199"/>
    </row>
    <row r="311" spans="1:16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99"/>
      <c r="O311" s="199"/>
      <c r="P311" s="199"/>
    </row>
    <row r="312" spans="1:16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99"/>
      <c r="O312" s="199"/>
      <c r="P312" s="199"/>
    </row>
    <row r="313" spans="1:16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99"/>
      <c r="O313" s="199"/>
      <c r="P313" s="199"/>
    </row>
    <row r="314" spans="1:16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99"/>
      <c r="O314" s="199"/>
      <c r="P314" s="199"/>
    </row>
    <row r="315" spans="1:16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99"/>
      <c r="O315" s="199"/>
      <c r="P315" s="199"/>
    </row>
    <row r="316" spans="1:16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99"/>
      <c r="O316" s="199"/>
      <c r="P316" s="199"/>
    </row>
    <row r="317" spans="1:16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99"/>
      <c r="O317" s="199"/>
      <c r="P317" s="199"/>
    </row>
    <row r="318" spans="1:16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99"/>
      <c r="O318" s="199"/>
      <c r="P318" s="199"/>
    </row>
    <row r="319" spans="1:16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99"/>
      <c r="O319" s="199"/>
      <c r="P319" s="199"/>
    </row>
    <row r="320" spans="1:16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99"/>
      <c r="O320" s="199"/>
      <c r="P320" s="199"/>
    </row>
    <row r="321" spans="1:16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99"/>
      <c r="O321" s="199"/>
      <c r="P321" s="199"/>
    </row>
    <row r="322" spans="1:16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99"/>
      <c r="O322" s="199"/>
      <c r="P322" s="199"/>
    </row>
    <row r="323" spans="1:16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99"/>
      <c r="O323" s="199"/>
      <c r="P323" s="199"/>
    </row>
    <row r="324" spans="1:16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99"/>
      <c r="O324" s="199"/>
      <c r="P324" s="199"/>
    </row>
    <row r="325" spans="1:16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99"/>
      <c r="O325" s="199"/>
      <c r="P325" s="199"/>
    </row>
    <row r="326" spans="1:16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99"/>
      <c r="O326" s="199"/>
      <c r="P326" s="199"/>
    </row>
    <row r="327" spans="1:16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99"/>
      <c r="O327" s="199"/>
      <c r="P327" s="199"/>
    </row>
    <row r="328" spans="1:16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99"/>
      <c r="O328" s="199"/>
      <c r="P328" s="199"/>
    </row>
    <row r="329" spans="1:16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99"/>
      <c r="O329" s="199"/>
      <c r="P329" s="199"/>
    </row>
    <row r="330" spans="1:16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99"/>
      <c r="O330" s="199"/>
      <c r="P330" s="199"/>
    </row>
    <row r="331" spans="1:16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99"/>
      <c r="O331" s="199"/>
      <c r="P331" s="199"/>
    </row>
    <row r="332" spans="1:16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99"/>
      <c r="O332" s="199"/>
      <c r="P332" s="199"/>
    </row>
    <row r="333" spans="1:16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99"/>
      <c r="O333" s="199"/>
      <c r="P333" s="199"/>
    </row>
    <row r="334" spans="1:16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99"/>
      <c r="O334" s="199"/>
      <c r="P334" s="199"/>
    </row>
    <row r="335" spans="1:16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99"/>
      <c r="O335" s="199"/>
      <c r="P335" s="199"/>
    </row>
    <row r="336" spans="1:16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99"/>
      <c r="O336" s="199"/>
      <c r="P336" s="199"/>
    </row>
    <row r="337" spans="1:16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99"/>
      <c r="O337" s="199"/>
      <c r="P337" s="199"/>
    </row>
    <row r="338" spans="1:16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99"/>
      <c r="O338" s="199"/>
      <c r="P338" s="199"/>
    </row>
    <row r="339" spans="1:16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99"/>
      <c r="O339" s="199"/>
      <c r="P339" s="199"/>
    </row>
    <row r="340" spans="1:16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99"/>
      <c r="O340" s="199"/>
      <c r="P340" s="199"/>
    </row>
    <row r="341" spans="1:16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99"/>
      <c r="O341" s="199"/>
      <c r="P341" s="199"/>
    </row>
    <row r="342" spans="1:16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99"/>
      <c r="O342" s="199"/>
      <c r="P342" s="199"/>
    </row>
    <row r="343" spans="1:16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99"/>
      <c r="O343" s="199"/>
      <c r="P343" s="199"/>
    </row>
    <row r="344" spans="1:16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99"/>
      <c r="O344" s="199"/>
      <c r="P344" s="199"/>
    </row>
    <row r="345" spans="1:16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99"/>
      <c r="O345" s="199"/>
      <c r="P345" s="199"/>
    </row>
    <row r="346" spans="1:16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99"/>
      <c r="O346" s="199"/>
      <c r="P346" s="199"/>
    </row>
    <row r="347" spans="1:16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99"/>
      <c r="O347" s="199"/>
      <c r="P347" s="199"/>
    </row>
    <row r="348" spans="1:16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99"/>
      <c r="O348" s="199"/>
      <c r="P348" s="199"/>
    </row>
    <row r="349" spans="1:16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99"/>
      <c r="O349" s="199"/>
      <c r="P349" s="199"/>
    </row>
    <row r="350" spans="1:16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99"/>
      <c r="O350" s="199"/>
      <c r="P350" s="199"/>
    </row>
    <row r="351" spans="1:16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99"/>
      <c r="O351" s="199"/>
      <c r="P351" s="199"/>
    </row>
    <row r="352" spans="1:16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99"/>
      <c r="O352" s="199"/>
      <c r="P352" s="199"/>
    </row>
    <row r="353" spans="1:16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99"/>
      <c r="O353" s="199"/>
      <c r="P353" s="199"/>
    </row>
    <row r="354" spans="1:16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99"/>
      <c r="O354" s="199"/>
      <c r="P354" s="199"/>
    </row>
    <row r="355" spans="1:16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99"/>
      <c r="O355" s="199"/>
      <c r="P355" s="199"/>
    </row>
    <row r="356" spans="1:16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99"/>
      <c r="O356" s="199"/>
      <c r="P356" s="199"/>
    </row>
    <row r="357" spans="1:16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99"/>
      <c r="O357" s="199"/>
      <c r="P357" s="199"/>
    </row>
    <row r="358" spans="1:16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99"/>
      <c r="O358" s="199"/>
      <c r="P358" s="199"/>
    </row>
    <row r="359" spans="1:16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99"/>
      <c r="O359" s="199"/>
      <c r="P359" s="199"/>
    </row>
    <row r="360" spans="1:16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99"/>
      <c r="O360" s="199"/>
      <c r="P360" s="199"/>
    </row>
    <row r="361" spans="1:16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99"/>
      <c r="O361" s="199"/>
      <c r="P361" s="199"/>
    </row>
    <row r="362" spans="1:16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99"/>
      <c r="O362" s="199"/>
      <c r="P362" s="199"/>
    </row>
    <row r="363" spans="1:16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99"/>
      <c r="O363" s="199"/>
      <c r="P363" s="199"/>
    </row>
    <row r="364" spans="1:16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99"/>
      <c r="O364" s="199"/>
      <c r="P364" s="199"/>
    </row>
    <row r="365" spans="1:16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99"/>
      <c r="O365" s="199"/>
      <c r="P365" s="199"/>
    </row>
    <row r="366" spans="1:16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99"/>
      <c r="O366" s="199"/>
      <c r="P366" s="199"/>
    </row>
    <row r="367" spans="1:16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99"/>
      <c r="O367" s="199"/>
      <c r="P367" s="199"/>
    </row>
    <row r="368" spans="1:16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99"/>
      <c r="O368" s="199"/>
      <c r="P368" s="199"/>
    </row>
    <row r="369" spans="1:16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99"/>
      <c r="O369" s="199"/>
      <c r="P369" s="199"/>
    </row>
    <row r="370" spans="1:16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99"/>
      <c r="O370" s="199"/>
      <c r="P370" s="199"/>
    </row>
    <row r="371" spans="1:16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99"/>
      <c r="O371" s="199"/>
      <c r="P371" s="199"/>
    </row>
    <row r="372" spans="1:16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99"/>
      <c r="O372" s="199"/>
      <c r="P372" s="199"/>
    </row>
    <row r="373" spans="1:16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99"/>
      <c r="O373" s="199"/>
      <c r="P373" s="199"/>
    </row>
    <row r="374" spans="1:16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99"/>
      <c r="O374" s="199"/>
      <c r="P374" s="199"/>
    </row>
    <row r="375" spans="1:16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99"/>
      <c r="O375" s="199"/>
      <c r="P375" s="199"/>
    </row>
    <row r="376" spans="1:16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99"/>
      <c r="O376" s="199"/>
      <c r="P376" s="199"/>
    </row>
    <row r="377" spans="1:16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99"/>
      <c r="O377" s="199"/>
      <c r="P377" s="199"/>
    </row>
    <row r="378" spans="1:16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99"/>
      <c r="O378" s="199"/>
      <c r="P378" s="199"/>
    </row>
    <row r="379" spans="1:16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99"/>
      <c r="O379" s="199"/>
      <c r="P379" s="199"/>
    </row>
    <row r="380" spans="1:16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99"/>
      <c r="O380" s="199"/>
      <c r="P380" s="199"/>
    </row>
    <row r="381" spans="1:16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99"/>
      <c r="O381" s="199"/>
      <c r="P381" s="199"/>
    </row>
    <row r="382" spans="1:16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99"/>
      <c r="O382" s="199"/>
      <c r="P382" s="199"/>
    </row>
    <row r="383" spans="1:16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99"/>
      <c r="O383" s="199"/>
      <c r="P383" s="199"/>
    </row>
    <row r="384" spans="1:16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99"/>
      <c r="O384" s="199"/>
      <c r="P384" s="199"/>
    </row>
    <row r="385" spans="1:16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99"/>
      <c r="O385" s="199"/>
      <c r="P385" s="199"/>
    </row>
    <row r="386" spans="1:16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99"/>
      <c r="O386" s="199"/>
      <c r="P386" s="199"/>
    </row>
    <row r="387" spans="1:16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99"/>
      <c r="O387" s="199"/>
      <c r="P387" s="199"/>
    </row>
    <row r="388" spans="1:16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99"/>
      <c r="O388" s="199"/>
      <c r="P388" s="199"/>
    </row>
    <row r="389" spans="1:16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99"/>
      <c r="O389" s="199"/>
      <c r="P389" s="199"/>
    </row>
    <row r="390" spans="1:16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99"/>
      <c r="O390" s="199"/>
      <c r="P390" s="199"/>
    </row>
    <row r="391" spans="1:16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99"/>
      <c r="O391" s="199"/>
      <c r="P391" s="199"/>
    </row>
    <row r="392" spans="1:16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99"/>
      <c r="O392" s="199"/>
      <c r="P392" s="199"/>
    </row>
    <row r="393" spans="1:16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99"/>
      <c r="O393" s="199"/>
      <c r="P393" s="199"/>
    </row>
    <row r="394" spans="1:16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99"/>
      <c r="O394" s="199"/>
      <c r="P394" s="199"/>
    </row>
    <row r="395" spans="1:16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99"/>
      <c r="O395" s="199"/>
      <c r="P395" s="199"/>
    </row>
    <row r="396" spans="1:16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99"/>
      <c r="O396" s="199"/>
      <c r="P396" s="199"/>
    </row>
    <row r="397" spans="1:16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99"/>
      <c r="O397" s="199"/>
      <c r="P397" s="199"/>
    </row>
    <row r="398" spans="1:16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99"/>
      <c r="O398" s="199"/>
      <c r="P398" s="199"/>
    </row>
    <row r="399" spans="1:16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99"/>
      <c r="O399" s="199"/>
      <c r="P399" s="199"/>
    </row>
    <row r="400" spans="1:16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99"/>
      <c r="O400" s="199"/>
      <c r="P400" s="199"/>
    </row>
    <row r="401" spans="1:16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99"/>
      <c r="O401" s="199"/>
      <c r="P401" s="199"/>
    </row>
    <row r="402" spans="1:16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99"/>
      <c r="O402" s="199"/>
      <c r="P402" s="199"/>
    </row>
    <row r="403" spans="1:16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99"/>
      <c r="O403" s="199"/>
      <c r="P403" s="199"/>
    </row>
    <row r="404" spans="1:16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99"/>
      <c r="O404" s="199"/>
      <c r="P404" s="199"/>
    </row>
    <row r="405" spans="1:16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99"/>
      <c r="O405" s="199"/>
      <c r="P405" s="199"/>
    </row>
    <row r="406" spans="1:16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99"/>
      <c r="O406" s="199"/>
      <c r="P406" s="199"/>
    </row>
    <row r="407" spans="1:16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99"/>
      <c r="O407" s="199"/>
      <c r="P407" s="199"/>
    </row>
    <row r="408" spans="1:16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99"/>
      <c r="O408" s="199"/>
      <c r="P408" s="199"/>
    </row>
    <row r="409" spans="1:16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99"/>
      <c r="O409" s="199"/>
      <c r="P409" s="199"/>
    </row>
    <row r="410" spans="1:16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99"/>
      <c r="O410" s="199"/>
      <c r="P410" s="199"/>
    </row>
    <row r="411" spans="1:16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99"/>
      <c r="O411" s="199"/>
      <c r="P411" s="199"/>
    </row>
    <row r="412" spans="1:16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99"/>
      <c r="O412" s="199"/>
      <c r="P412" s="199"/>
    </row>
    <row r="413" spans="1:16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99"/>
      <c r="O413" s="199"/>
      <c r="P413" s="199"/>
    </row>
    <row r="414" spans="1:16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99"/>
      <c r="O414" s="199"/>
      <c r="P414" s="199"/>
    </row>
    <row r="415" spans="1:16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99"/>
      <c r="O415" s="199"/>
      <c r="P415" s="199"/>
    </row>
    <row r="416" spans="1:16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99"/>
      <c r="O416" s="199"/>
      <c r="P416" s="199"/>
    </row>
    <row r="417" spans="1:16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99"/>
      <c r="O417" s="199"/>
      <c r="P417" s="199"/>
    </row>
    <row r="418" spans="1:16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99"/>
      <c r="O418" s="199"/>
      <c r="P418" s="199"/>
    </row>
    <row r="419" spans="1:16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99"/>
      <c r="O419" s="199"/>
      <c r="P419" s="199"/>
    </row>
    <row r="420" spans="1:16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99"/>
      <c r="O420" s="199"/>
      <c r="P420" s="199"/>
    </row>
    <row r="421" spans="1:16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99"/>
      <c r="O421" s="199"/>
      <c r="P421" s="199"/>
    </row>
    <row r="422" spans="1:16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99"/>
      <c r="O422" s="199"/>
      <c r="P422" s="199"/>
    </row>
    <row r="423" spans="1:16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99"/>
      <c r="O423" s="199"/>
      <c r="P423" s="199"/>
    </row>
    <row r="424" spans="1:16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99"/>
      <c r="O424" s="199"/>
      <c r="P424" s="199"/>
    </row>
    <row r="425" spans="1:16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99"/>
      <c r="O425" s="199"/>
      <c r="P425" s="199"/>
    </row>
    <row r="426" spans="1:16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99"/>
      <c r="O426" s="199"/>
      <c r="P426" s="199"/>
    </row>
    <row r="427" spans="1:16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99"/>
      <c r="O427" s="199"/>
      <c r="P427" s="199"/>
    </row>
    <row r="428" spans="1:16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99"/>
      <c r="O428" s="199"/>
      <c r="P428" s="199"/>
    </row>
    <row r="429" spans="1:16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99"/>
      <c r="O429" s="199"/>
      <c r="P429" s="199"/>
    </row>
    <row r="430" spans="1:16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99"/>
      <c r="O430" s="199"/>
      <c r="P430" s="199"/>
    </row>
    <row r="431" spans="1:16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99"/>
      <c r="O431" s="199"/>
      <c r="P431" s="199"/>
    </row>
    <row r="432" spans="1:16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99"/>
      <c r="O432" s="199"/>
      <c r="P432" s="199"/>
    </row>
    <row r="433" spans="1:16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99"/>
      <c r="O433" s="199"/>
      <c r="P433" s="199"/>
    </row>
    <row r="434" spans="1:16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99"/>
      <c r="O434" s="199"/>
      <c r="P434" s="199"/>
    </row>
    <row r="435" spans="1:16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99"/>
      <c r="O435" s="199"/>
      <c r="P435" s="199"/>
    </row>
    <row r="436" spans="1:16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99"/>
      <c r="O436" s="199"/>
      <c r="P436" s="199"/>
    </row>
    <row r="437" spans="1:16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99"/>
      <c r="O437" s="199"/>
      <c r="P437" s="199"/>
    </row>
    <row r="438" spans="1:16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99"/>
      <c r="O438" s="199"/>
      <c r="P438" s="199"/>
    </row>
    <row r="439" spans="1:16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99"/>
      <c r="O439" s="199"/>
      <c r="P439" s="199"/>
    </row>
    <row r="440" spans="1:16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99"/>
      <c r="O440" s="199"/>
      <c r="P440" s="199"/>
    </row>
    <row r="441" spans="1:16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99"/>
      <c r="O441" s="199"/>
      <c r="P441" s="199"/>
    </row>
    <row r="442" spans="1:16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99"/>
      <c r="O442" s="199"/>
      <c r="P442" s="199"/>
    </row>
    <row r="443" spans="1:16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99"/>
      <c r="O443" s="199"/>
      <c r="P443" s="199"/>
    </row>
    <row r="444" spans="1:16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99"/>
      <c r="O444" s="199"/>
      <c r="P444" s="199"/>
    </row>
    <row r="445" spans="1:16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99"/>
      <c r="O445" s="199"/>
      <c r="P445" s="199"/>
    </row>
    <row r="446" spans="1:16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99"/>
      <c r="O446" s="199"/>
      <c r="P446" s="199"/>
    </row>
    <row r="447" spans="1:16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99"/>
      <c r="O447" s="199"/>
      <c r="P447" s="199"/>
    </row>
    <row r="448" spans="1:16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99"/>
      <c r="O448" s="199"/>
      <c r="P448" s="199"/>
    </row>
    <row r="449" spans="1:16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99"/>
      <c r="O449" s="199"/>
      <c r="P449" s="199"/>
    </row>
    <row r="450" spans="1:16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99"/>
      <c r="O450" s="199"/>
      <c r="P450" s="199"/>
    </row>
    <row r="451" spans="1:16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99"/>
      <c r="O451" s="199"/>
      <c r="P451" s="199"/>
    </row>
    <row r="452" spans="1:16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99"/>
      <c r="O452" s="199"/>
      <c r="P452" s="199"/>
    </row>
    <row r="453" spans="1:16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99"/>
      <c r="O453" s="199"/>
      <c r="P453" s="199"/>
    </row>
    <row r="454" spans="1:16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99"/>
      <c r="O454" s="199"/>
      <c r="P454" s="199"/>
    </row>
    <row r="455" spans="1:16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99"/>
      <c r="O455" s="199"/>
      <c r="P455" s="199"/>
    </row>
    <row r="456" spans="1:16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99"/>
      <c r="O456" s="199"/>
      <c r="P456" s="199"/>
    </row>
    <row r="457" spans="1:16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99"/>
      <c r="O457" s="199"/>
      <c r="P457" s="199"/>
    </row>
    <row r="458" spans="1:16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99"/>
      <c r="O458" s="199"/>
      <c r="P458" s="199"/>
    </row>
    <row r="459" spans="1:16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99"/>
      <c r="O459" s="199"/>
      <c r="P459" s="199"/>
    </row>
    <row r="460" spans="1:16">
      <c r="A460" s="87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99"/>
      <c r="O460" s="199"/>
      <c r="P460" s="199"/>
    </row>
    <row r="461" spans="1:16">
      <c r="A461" s="87"/>
      <c r="B461" s="1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99"/>
      <c r="O461" s="199"/>
      <c r="P461" s="199"/>
    </row>
    <row r="462" spans="1:16">
      <c r="A462" s="87"/>
      <c r="B462" s="1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99"/>
      <c r="O462" s="199"/>
      <c r="P462" s="199"/>
    </row>
    <row r="463" spans="1:16">
      <c r="A463" s="87"/>
      <c r="B463" s="1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99"/>
      <c r="O463" s="199"/>
      <c r="P463" s="199"/>
    </row>
    <row r="464" spans="1:16">
      <c r="A464" s="87"/>
      <c r="B464" s="1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99"/>
      <c r="O464" s="199"/>
      <c r="P464" s="199"/>
    </row>
    <row r="465" spans="1:16">
      <c r="A465" s="87"/>
      <c r="B465" s="1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99"/>
      <c r="O465" s="199"/>
      <c r="P465" s="199"/>
    </row>
    <row r="466" spans="1:16">
      <c r="A466" s="87"/>
      <c r="B466" s="1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99"/>
      <c r="O466" s="199"/>
      <c r="P466" s="199"/>
    </row>
    <row r="467" spans="1:16">
      <c r="A467" s="87"/>
      <c r="B467" s="1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99"/>
      <c r="O467" s="199"/>
      <c r="P467" s="199"/>
    </row>
    <row r="468" spans="1:16">
      <c r="A468" s="87"/>
      <c r="B468" s="1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99"/>
      <c r="O468" s="199"/>
      <c r="P468" s="199"/>
    </row>
    <row r="469" spans="1:16">
      <c r="A469" s="87"/>
      <c r="B469" s="1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99"/>
      <c r="O469" s="199"/>
      <c r="P469" s="199"/>
    </row>
    <row r="470" spans="1:16">
      <c r="A470" s="87"/>
      <c r="B470" s="1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99"/>
      <c r="O470" s="199"/>
      <c r="P470" s="199"/>
    </row>
    <row r="471" spans="1:16">
      <c r="A471" s="87"/>
      <c r="B471" s="1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99"/>
      <c r="O471" s="199"/>
      <c r="P471" s="199"/>
    </row>
    <row r="472" spans="1:16">
      <c r="A472" s="87"/>
      <c r="B472" s="1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99"/>
      <c r="O472" s="199"/>
      <c r="P472" s="199"/>
    </row>
    <row r="473" spans="1:16">
      <c r="A473" s="87"/>
      <c r="B473" s="15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99"/>
      <c r="O473" s="199"/>
      <c r="P473" s="199"/>
    </row>
    <row r="474" spans="1:16">
      <c r="A474" s="87"/>
      <c r="B474" s="15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99"/>
      <c r="O474" s="199"/>
      <c r="P474" s="199"/>
    </row>
    <row r="475" spans="1:16">
      <c r="A475" s="87"/>
      <c r="B475" s="15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99"/>
      <c r="O475" s="199"/>
      <c r="P475" s="199"/>
    </row>
    <row r="476" spans="1:16">
      <c r="A476" s="87"/>
      <c r="B476" s="15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99"/>
      <c r="O476" s="199"/>
      <c r="P476" s="199"/>
    </row>
    <row r="477" spans="1:16">
      <c r="A477" s="87"/>
      <c r="B477" s="15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99"/>
      <c r="O477" s="199"/>
      <c r="P477" s="199"/>
    </row>
    <row r="478" spans="1:16">
      <c r="A478" s="87"/>
      <c r="B478" s="15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99"/>
      <c r="O478" s="199"/>
      <c r="P478" s="199"/>
    </row>
  </sheetData>
  <mergeCells count="23">
    <mergeCell ref="A1:M1"/>
    <mergeCell ref="A148:B148"/>
    <mergeCell ref="A111:B111"/>
    <mergeCell ref="A184:B184"/>
    <mergeCell ref="A135:B135"/>
    <mergeCell ref="A116:B116"/>
    <mergeCell ref="A102:B102"/>
    <mergeCell ref="A166:B166"/>
    <mergeCell ref="A71:B71"/>
    <mergeCell ref="A72:B72"/>
    <mergeCell ref="A183:B183"/>
    <mergeCell ref="A126:B126"/>
    <mergeCell ref="A67:B67"/>
    <mergeCell ref="A96:B96"/>
    <mergeCell ref="A190:B190"/>
    <mergeCell ref="A6:B6"/>
    <mergeCell ref="A25:B25"/>
    <mergeCell ref="A78:B78"/>
    <mergeCell ref="A101:B101"/>
    <mergeCell ref="A26:B26"/>
    <mergeCell ref="A153:B153"/>
    <mergeCell ref="A160:B160"/>
    <mergeCell ref="A130:B130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MAPA</vt:lpstr>
      <vt:lpstr>OPĆI DIO 2</vt:lpstr>
      <vt:lpstr>PLAN PRIHODA</vt:lpstr>
      <vt:lpstr>PLAN RASHODA I IZDATAKA</vt:lpstr>
      <vt:lpstr>'PLAN PRIHODA'!Ispis_naslova</vt:lpstr>
      <vt:lpstr>'PLAN RASHODA I IZDATAKA'!Ispis_naslova</vt:lpstr>
      <vt:lpstr>MAPA!Podrucje_ispisa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2019-01-25T10:56:11Z</cp:lastPrinted>
  <dcterms:created xsi:type="dcterms:W3CDTF">2013-09-11T11:00:21Z</dcterms:created>
  <dcterms:modified xsi:type="dcterms:W3CDTF">2019-01-25T10:57:30Z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