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020" windowHeight="11895" activeTab="3"/>
  </bookViews>
  <sheets>
    <sheet name="MAPA" sheetId="1" r:id="rId1"/>
    <sheet name="OPĆI DIO 2" sheetId="4" r:id="rId2"/>
    <sheet name="PLAN PRIHODA" sheetId="2" r:id="rId3"/>
    <sheet name="PLAN RASHODA I IZDATAKA" sheetId="3" r:id="rId4"/>
  </sheets>
  <definedNames>
    <definedName name="_xlnm._FilterDatabase" localSheetId="3" hidden="1">'PLAN RASHODA I IZDATAKA'!#REF!</definedName>
    <definedName name="_xlnm.Print_Titles" localSheetId="2">'PLAN PRIHODA'!$1:$1</definedName>
    <definedName name="_xlnm.Print_Titles" localSheetId="3">'PLAN RASHODA I IZDATAKA'!$1:$2</definedName>
    <definedName name="_xlnm.Print_Area" localSheetId="0">MAPA!$A$1:$H$5</definedName>
    <definedName name="_xlnm.Print_Area" localSheetId="2">'PLAN PRIHODA'!$A$1:$I$57</definedName>
  </definedNames>
  <calcPr calcId="124519"/>
</workbook>
</file>

<file path=xl/calcChain.xml><?xml version="1.0" encoding="utf-8"?>
<calcChain xmlns="http://schemas.openxmlformats.org/spreadsheetml/2006/main">
  <c r="P186" i="3"/>
  <c r="N186"/>
  <c r="P150"/>
  <c r="P110" s="1"/>
  <c r="P151"/>
  <c r="F41" i="2"/>
  <c r="P113" i="3"/>
  <c r="N113"/>
  <c r="P114"/>
  <c r="N114"/>
  <c r="N164"/>
  <c r="N163" s="1"/>
  <c r="P56"/>
  <c r="P27" s="1"/>
  <c r="P26" s="1"/>
  <c r="P25" s="1"/>
  <c r="N56"/>
  <c r="P59"/>
  <c r="E25" i="2"/>
  <c r="E22"/>
  <c r="F22"/>
  <c r="F25" s="1"/>
  <c r="K186" i="3"/>
  <c r="K110"/>
  <c r="F110"/>
  <c r="G110"/>
  <c r="J110"/>
  <c r="I110"/>
  <c r="C173"/>
  <c r="C140"/>
  <c r="B17" i="2"/>
  <c r="C158" i="3"/>
  <c r="C157" s="1"/>
  <c r="C160"/>
  <c r="C159"/>
  <c r="C161"/>
  <c r="C32"/>
  <c r="C31"/>
  <c r="C37"/>
  <c r="H6" i="4"/>
  <c r="G6"/>
  <c r="H9"/>
  <c r="G9"/>
  <c r="C30" i="3"/>
  <c r="N79"/>
  <c r="N78" s="1"/>
  <c r="D78"/>
  <c r="P133"/>
  <c r="P132" s="1"/>
  <c r="N133"/>
  <c r="N132" s="1"/>
  <c r="N27"/>
  <c r="N26" s="1"/>
  <c r="P60"/>
  <c r="P79"/>
  <c r="P78" s="1"/>
  <c r="C156"/>
  <c r="P173"/>
  <c r="N173"/>
  <c r="N25" l="1"/>
  <c r="N162"/>
  <c r="K153"/>
  <c r="P19"/>
  <c r="P8" s="1"/>
  <c r="N19"/>
  <c r="N8" s="1"/>
  <c r="P164"/>
  <c r="P163" s="1"/>
  <c r="P162" s="1"/>
  <c r="N155"/>
  <c r="N153" s="1"/>
  <c r="N151" s="1"/>
  <c r="N150" s="1"/>
  <c r="N110" s="1"/>
  <c r="N82"/>
  <c r="N81" s="1"/>
  <c r="N64"/>
  <c r="N62"/>
  <c r="N60"/>
  <c r="N59" s="1"/>
  <c r="N33"/>
  <c r="B25" i="2"/>
  <c r="M165" i="3"/>
  <c r="M164" s="1"/>
  <c r="M163" s="1"/>
  <c r="M162" s="1"/>
  <c r="M186" s="1"/>
  <c r="M166"/>
  <c r="C167"/>
  <c r="C168"/>
  <c r="H12" i="4"/>
  <c r="H22" s="1"/>
  <c r="G12"/>
  <c r="G22" s="1"/>
  <c r="F9"/>
  <c r="F6"/>
  <c r="F11" i="2"/>
  <c r="C136" i="3"/>
  <c r="C135" s="1"/>
  <c r="C141"/>
  <c r="C144"/>
  <c r="C154"/>
  <c r="D176"/>
  <c r="D175" s="1"/>
  <c r="C11"/>
  <c r="H41" i="2"/>
  <c r="G15"/>
  <c r="F9"/>
  <c r="H5"/>
  <c r="E11"/>
  <c r="H25"/>
  <c r="F7"/>
  <c r="D13"/>
  <c r="D25" s="1"/>
  <c r="C7"/>
  <c r="C25" s="1"/>
  <c r="C139" i="3"/>
  <c r="D153"/>
  <c r="H89"/>
  <c r="K82"/>
  <c r="K81" s="1"/>
  <c r="K80" s="1"/>
  <c r="K79" s="1"/>
  <c r="K78" s="1"/>
  <c r="C92"/>
  <c r="K155"/>
  <c r="H137"/>
  <c r="C138"/>
  <c r="C137" s="1"/>
  <c r="C117"/>
  <c r="D116"/>
  <c r="D115" s="1"/>
  <c r="K113"/>
  <c r="K29"/>
  <c r="E33"/>
  <c r="E28" s="1"/>
  <c r="F33"/>
  <c r="G33"/>
  <c r="H33"/>
  <c r="I33"/>
  <c r="J33"/>
  <c r="J28" s="1"/>
  <c r="J27" s="1"/>
  <c r="K33"/>
  <c r="D33"/>
  <c r="C12"/>
  <c r="C13"/>
  <c r="C15"/>
  <c r="C17"/>
  <c r="C18"/>
  <c r="C21"/>
  <c r="C24"/>
  <c r="C63"/>
  <c r="C76"/>
  <c r="C87"/>
  <c r="C169"/>
  <c r="C171"/>
  <c r="C172"/>
  <c r="C177"/>
  <c r="C83"/>
  <c r="C84"/>
  <c r="C86"/>
  <c r="C88"/>
  <c r="C91"/>
  <c r="C95"/>
  <c r="C77"/>
  <c r="C34"/>
  <c r="C36"/>
  <c r="C39"/>
  <c r="C40"/>
  <c r="C41"/>
  <c r="C42"/>
  <c r="C43"/>
  <c r="C44"/>
  <c r="C45"/>
  <c r="C46"/>
  <c r="C48"/>
  <c r="C50"/>
  <c r="C51"/>
  <c r="C52"/>
  <c r="C53"/>
  <c r="C55"/>
  <c r="C58"/>
  <c r="K162"/>
  <c r="C184"/>
  <c r="C185"/>
  <c r="F166"/>
  <c r="D166"/>
  <c r="D121"/>
  <c r="D123"/>
  <c r="D126"/>
  <c r="C122"/>
  <c r="C124"/>
  <c r="C125"/>
  <c r="C127"/>
  <c r="C65"/>
  <c r="C66"/>
  <c r="E62"/>
  <c r="F62"/>
  <c r="G62"/>
  <c r="H62"/>
  <c r="I62"/>
  <c r="J62"/>
  <c r="K62"/>
  <c r="D62"/>
  <c r="E64"/>
  <c r="E61" s="1"/>
  <c r="E60" s="1"/>
  <c r="E59" s="1"/>
  <c r="F64"/>
  <c r="G64"/>
  <c r="H64"/>
  <c r="I64"/>
  <c r="J64"/>
  <c r="K64"/>
  <c r="D64"/>
  <c r="D61" s="1"/>
  <c r="F10"/>
  <c r="F9" s="1"/>
  <c r="F8" s="1"/>
  <c r="G10"/>
  <c r="H10"/>
  <c r="I10"/>
  <c r="J10"/>
  <c r="J9" s="1"/>
  <c r="F14"/>
  <c r="G14"/>
  <c r="H14"/>
  <c r="H9"/>
  <c r="I14"/>
  <c r="I9" s="1"/>
  <c r="J14"/>
  <c r="F16"/>
  <c r="G16"/>
  <c r="G9" s="1"/>
  <c r="G8" s="1"/>
  <c r="H16"/>
  <c r="I16"/>
  <c r="J16"/>
  <c r="F20"/>
  <c r="F19" s="1"/>
  <c r="G20"/>
  <c r="G19" s="1"/>
  <c r="H20"/>
  <c r="I20"/>
  <c r="J20"/>
  <c r="J19" s="1"/>
  <c r="F22"/>
  <c r="G22"/>
  <c r="H22"/>
  <c r="H19" s="1"/>
  <c r="I22"/>
  <c r="I19" s="1"/>
  <c r="J22"/>
  <c r="E22"/>
  <c r="E14"/>
  <c r="E126"/>
  <c r="F126"/>
  <c r="G126"/>
  <c r="H126"/>
  <c r="I126"/>
  <c r="J126"/>
  <c r="E123"/>
  <c r="E120" s="1"/>
  <c r="F123"/>
  <c r="G123"/>
  <c r="H123"/>
  <c r="I123"/>
  <c r="I120" s="1"/>
  <c r="I119" s="1"/>
  <c r="I118" s="1"/>
  <c r="I116" s="1"/>
  <c r="J123"/>
  <c r="E121"/>
  <c r="F121"/>
  <c r="G121"/>
  <c r="G120" s="1"/>
  <c r="G119" s="1"/>
  <c r="G118" s="1"/>
  <c r="G116" s="1"/>
  <c r="H121"/>
  <c r="I121"/>
  <c r="J121"/>
  <c r="D183"/>
  <c r="E183"/>
  <c r="E182"/>
  <c r="E181"/>
  <c r="E180" s="1"/>
  <c r="E179" s="1"/>
  <c r="F183"/>
  <c r="F182" s="1"/>
  <c r="F181" s="1"/>
  <c r="F180" s="1"/>
  <c r="F179" s="1"/>
  <c r="G183"/>
  <c r="G182" s="1"/>
  <c r="G181" s="1"/>
  <c r="G180" s="1"/>
  <c r="G179" s="1"/>
  <c r="H183"/>
  <c r="H182" s="1"/>
  <c r="H181" s="1"/>
  <c r="H180" s="1"/>
  <c r="H179" s="1"/>
  <c r="I183"/>
  <c r="I182" s="1"/>
  <c r="I181" s="1"/>
  <c r="I180" s="1"/>
  <c r="I179" s="1"/>
  <c r="J183"/>
  <c r="J182" s="1"/>
  <c r="J181" s="1"/>
  <c r="J180" s="1"/>
  <c r="J179" s="1"/>
  <c r="E176"/>
  <c r="E175"/>
  <c r="E174"/>
  <c r="E173" s="1"/>
  <c r="F176"/>
  <c r="F175" s="1"/>
  <c r="F174" s="1"/>
  <c r="F173" s="1"/>
  <c r="G176"/>
  <c r="G175" s="1"/>
  <c r="G174" s="1"/>
  <c r="G173" s="1"/>
  <c r="H176"/>
  <c r="I176"/>
  <c r="I175" s="1"/>
  <c r="I174" s="1"/>
  <c r="I173" s="1"/>
  <c r="J176"/>
  <c r="J175"/>
  <c r="J174" s="1"/>
  <c r="J173" s="1"/>
  <c r="E166"/>
  <c r="G166"/>
  <c r="H166"/>
  <c r="H153"/>
  <c r="H151"/>
  <c r="H150" s="1"/>
  <c r="I166"/>
  <c r="J166"/>
  <c r="D170"/>
  <c r="E170"/>
  <c r="F170"/>
  <c r="G170"/>
  <c r="H170"/>
  <c r="I170"/>
  <c r="J170"/>
  <c r="D75"/>
  <c r="D74" s="1"/>
  <c r="E75"/>
  <c r="E74" s="1"/>
  <c r="E73" s="1"/>
  <c r="E72" s="1"/>
  <c r="E71" s="1"/>
  <c r="F75"/>
  <c r="F74" s="1"/>
  <c r="F73" s="1"/>
  <c r="F72" s="1"/>
  <c r="F71" s="1"/>
  <c r="G75"/>
  <c r="G74"/>
  <c r="G73" s="1"/>
  <c r="G72" s="1"/>
  <c r="G71" s="1"/>
  <c r="H75"/>
  <c r="H74" s="1"/>
  <c r="H73" s="1"/>
  <c r="H72" s="1"/>
  <c r="H71" s="1"/>
  <c r="I75"/>
  <c r="I74" s="1"/>
  <c r="I73" s="1"/>
  <c r="I72" s="1"/>
  <c r="I71" s="1"/>
  <c r="J75"/>
  <c r="J74" s="1"/>
  <c r="J73" s="1"/>
  <c r="J72" s="1"/>
  <c r="J71" s="1"/>
  <c r="D143"/>
  <c r="D142" s="1"/>
  <c r="E143"/>
  <c r="E142"/>
  <c r="F143"/>
  <c r="F142" s="1"/>
  <c r="G143"/>
  <c r="G142" s="1"/>
  <c r="H143"/>
  <c r="H142" s="1"/>
  <c r="I143"/>
  <c r="I142" s="1"/>
  <c r="J143"/>
  <c r="J142" s="1"/>
  <c r="D139"/>
  <c r="E139"/>
  <c r="E134" s="1"/>
  <c r="F139"/>
  <c r="G139"/>
  <c r="H139"/>
  <c r="I139"/>
  <c r="J139"/>
  <c r="D135"/>
  <c r="E135"/>
  <c r="F135"/>
  <c r="F134" s="1"/>
  <c r="F133" s="1"/>
  <c r="F132" s="1"/>
  <c r="G135"/>
  <c r="G134" s="1"/>
  <c r="H135"/>
  <c r="I135"/>
  <c r="I134"/>
  <c r="J135"/>
  <c r="D94"/>
  <c r="D93" s="1"/>
  <c r="E94"/>
  <c r="E93" s="1"/>
  <c r="F94"/>
  <c r="F93" s="1"/>
  <c r="G94"/>
  <c r="G93" s="1"/>
  <c r="H94"/>
  <c r="H93"/>
  <c r="I94"/>
  <c r="I93" s="1"/>
  <c r="J94"/>
  <c r="J93" s="1"/>
  <c r="D89"/>
  <c r="E89"/>
  <c r="F89"/>
  <c r="G89"/>
  <c r="I89"/>
  <c r="J89"/>
  <c r="D82"/>
  <c r="E82"/>
  <c r="E81" s="1"/>
  <c r="F82"/>
  <c r="G82"/>
  <c r="G81" s="1"/>
  <c r="G80" s="1"/>
  <c r="G79" s="1"/>
  <c r="G78" s="1"/>
  <c r="H82"/>
  <c r="I82"/>
  <c r="I81" s="1"/>
  <c r="I80" s="1"/>
  <c r="I79" s="1"/>
  <c r="I78" s="1"/>
  <c r="J82"/>
  <c r="J81" s="1"/>
  <c r="D20"/>
  <c r="C20" s="1"/>
  <c r="E20"/>
  <c r="D57"/>
  <c r="D56" s="1"/>
  <c r="E57"/>
  <c r="F57"/>
  <c r="F56"/>
  <c r="G57"/>
  <c r="G56" s="1"/>
  <c r="H57"/>
  <c r="H56" s="1"/>
  <c r="I57"/>
  <c r="I56" s="1"/>
  <c r="J57"/>
  <c r="J56" s="1"/>
  <c r="D49"/>
  <c r="E49"/>
  <c r="F49"/>
  <c r="G49"/>
  <c r="H49"/>
  <c r="I49"/>
  <c r="J49"/>
  <c r="D47"/>
  <c r="E47"/>
  <c r="F47"/>
  <c r="C47" s="1"/>
  <c r="G47"/>
  <c r="H47"/>
  <c r="I47"/>
  <c r="J47"/>
  <c r="E38"/>
  <c r="F38"/>
  <c r="G38"/>
  <c r="H38"/>
  <c r="I38"/>
  <c r="J38"/>
  <c r="D38"/>
  <c r="D16"/>
  <c r="E16"/>
  <c r="I56" i="2"/>
  <c r="H56"/>
  <c r="G56"/>
  <c r="F56"/>
  <c r="E56"/>
  <c r="D56"/>
  <c r="C56"/>
  <c r="B56"/>
  <c r="I41"/>
  <c r="G41"/>
  <c r="E41"/>
  <c r="D41"/>
  <c r="C41"/>
  <c r="B41"/>
  <c r="I25"/>
  <c r="J29" i="3"/>
  <c r="I29"/>
  <c r="H29"/>
  <c r="G29"/>
  <c r="F29"/>
  <c r="E29"/>
  <c r="D29"/>
  <c r="E10"/>
  <c r="D10"/>
  <c r="G25" i="2"/>
  <c r="G61" i="3"/>
  <c r="G60" s="1"/>
  <c r="G59" s="1"/>
  <c r="J61"/>
  <c r="J60" s="1"/>
  <c r="J59" s="1"/>
  <c r="I165"/>
  <c r="I164" s="1"/>
  <c r="I163" s="1"/>
  <c r="F61"/>
  <c r="F60" s="1"/>
  <c r="F59" s="1"/>
  <c r="D134"/>
  <c r="D133" s="1"/>
  <c r="K61"/>
  <c r="K60" s="1"/>
  <c r="K59" s="1"/>
  <c r="D19"/>
  <c r="H175"/>
  <c r="H174" s="1"/>
  <c r="H173" s="1"/>
  <c r="F153"/>
  <c r="F151"/>
  <c r="F150"/>
  <c r="F113"/>
  <c r="F114"/>
  <c r="G153"/>
  <c r="G151"/>
  <c r="G150" s="1"/>
  <c r="E165" l="1"/>
  <c r="E164" s="1"/>
  <c r="E163" s="1"/>
  <c r="E162" s="1"/>
  <c r="C143"/>
  <c r="C142" s="1"/>
  <c r="P6"/>
  <c r="P7"/>
  <c r="N7"/>
  <c r="N6"/>
  <c r="D28"/>
  <c r="C166"/>
  <c r="K152"/>
  <c r="F12" i="4"/>
  <c r="B26" i="2"/>
  <c r="C170" i="3"/>
  <c r="F165"/>
  <c r="F164" s="1"/>
  <c r="F163" s="1"/>
  <c r="F162" s="1"/>
  <c r="F28"/>
  <c r="F27" s="1"/>
  <c r="F26" s="1"/>
  <c r="J80"/>
  <c r="J79" s="1"/>
  <c r="J78" s="1"/>
  <c r="I8"/>
  <c r="I7" s="1"/>
  <c r="H28"/>
  <c r="H27" s="1"/>
  <c r="H26" s="1"/>
  <c r="I61"/>
  <c r="I60" s="1"/>
  <c r="I59" s="1"/>
  <c r="C176"/>
  <c r="I28"/>
  <c r="I27" s="1"/>
  <c r="G28"/>
  <c r="G27" s="1"/>
  <c r="G25" s="1"/>
  <c r="C49"/>
  <c r="H81"/>
  <c r="H80" s="1"/>
  <c r="H79" s="1"/>
  <c r="H78" s="1"/>
  <c r="D81"/>
  <c r="D80" s="1"/>
  <c r="E80"/>
  <c r="E79" s="1"/>
  <c r="E78" s="1"/>
  <c r="J120"/>
  <c r="J119" s="1"/>
  <c r="J118" s="1"/>
  <c r="J116" s="1"/>
  <c r="H120"/>
  <c r="H119" s="1"/>
  <c r="H118" s="1"/>
  <c r="H116" s="1"/>
  <c r="H115" s="1"/>
  <c r="H114" s="1"/>
  <c r="C14"/>
  <c r="H8"/>
  <c r="H6" s="1"/>
  <c r="H61"/>
  <c r="H60" s="1"/>
  <c r="H59" s="1"/>
  <c r="I133"/>
  <c r="I132" s="1"/>
  <c r="E133"/>
  <c r="E132" s="1"/>
  <c r="C16"/>
  <c r="J134"/>
  <c r="J133" s="1"/>
  <c r="J132" s="1"/>
  <c r="C183"/>
  <c r="D113"/>
  <c r="D9"/>
  <c r="H134"/>
  <c r="H133" s="1"/>
  <c r="H132" s="1"/>
  <c r="J165"/>
  <c r="J164" s="1"/>
  <c r="J163" s="1"/>
  <c r="J162" s="1"/>
  <c r="J155" s="1"/>
  <c r="J153" s="1"/>
  <c r="J152" s="1"/>
  <c r="J151" s="1"/>
  <c r="J150" s="1"/>
  <c r="H165"/>
  <c r="H164" s="1"/>
  <c r="H163" s="1"/>
  <c r="C126"/>
  <c r="D165"/>
  <c r="D164" s="1"/>
  <c r="D120"/>
  <c r="D119" s="1"/>
  <c r="D118" s="1"/>
  <c r="C123"/>
  <c r="C29"/>
  <c r="C62"/>
  <c r="C57"/>
  <c r="C38"/>
  <c r="B42" i="2"/>
  <c r="B57"/>
  <c r="C33" i="3"/>
  <c r="C82"/>
  <c r="C89"/>
  <c r="C133"/>
  <c r="C132" s="1"/>
  <c r="C134"/>
  <c r="C121"/>
  <c r="C22"/>
  <c r="E19"/>
  <c r="C19" s="1"/>
  <c r="C10"/>
  <c r="E9"/>
  <c r="J26"/>
  <c r="J25"/>
  <c r="F7"/>
  <c r="F6"/>
  <c r="D174"/>
  <c r="D173" s="1"/>
  <c r="C175"/>
  <c r="G113"/>
  <c r="G115"/>
  <c r="G114" s="1"/>
  <c r="I113"/>
  <c r="I115"/>
  <c r="I114" s="1"/>
  <c r="E119"/>
  <c r="H7"/>
  <c r="D60"/>
  <c r="C74"/>
  <c r="D73"/>
  <c r="G6"/>
  <c r="G7"/>
  <c r="D8"/>
  <c r="D114"/>
  <c r="C93"/>
  <c r="J8"/>
  <c r="I162"/>
  <c r="I155" s="1"/>
  <c r="I153" s="1"/>
  <c r="I152" s="1"/>
  <c r="I151" s="1"/>
  <c r="D132"/>
  <c r="I6"/>
  <c r="G133"/>
  <c r="G132" s="1"/>
  <c r="J115"/>
  <c r="J114" s="1"/>
  <c r="J113"/>
  <c r="F81"/>
  <c r="F80" s="1"/>
  <c r="F79" s="1"/>
  <c r="F78" s="1"/>
  <c r="C94"/>
  <c r="E56"/>
  <c r="E27" s="1"/>
  <c r="G165"/>
  <c r="G164" s="1"/>
  <c r="G163" s="1"/>
  <c r="G162" s="1"/>
  <c r="F120"/>
  <c r="F119" s="1"/>
  <c r="F118" s="1"/>
  <c r="H162"/>
  <c r="C64"/>
  <c r="D182"/>
  <c r="C75"/>
  <c r="H113" l="1"/>
  <c r="H110" s="1"/>
  <c r="H186" s="1"/>
  <c r="C155"/>
  <c r="C165"/>
  <c r="C164"/>
  <c r="H25"/>
  <c r="F25"/>
  <c r="G26"/>
  <c r="C61"/>
  <c r="C9"/>
  <c r="C120"/>
  <c r="I150"/>
  <c r="E153"/>
  <c r="D152"/>
  <c r="K151"/>
  <c r="E8"/>
  <c r="C8" s="1"/>
  <c r="E26"/>
  <c r="E25"/>
  <c r="D27"/>
  <c r="C28"/>
  <c r="I26"/>
  <c r="I25"/>
  <c r="C73"/>
  <c r="D72"/>
  <c r="D59"/>
  <c r="C59" s="1"/>
  <c r="C60"/>
  <c r="C119"/>
  <c r="E118"/>
  <c r="C80"/>
  <c r="D79"/>
  <c r="C174"/>
  <c r="J7"/>
  <c r="J6"/>
  <c r="D7"/>
  <c r="D6"/>
  <c r="C182"/>
  <c r="D181"/>
  <c r="C56"/>
  <c r="C81"/>
  <c r="G186"/>
  <c r="D163"/>
  <c r="C163" s="1"/>
  <c r="E151" l="1"/>
  <c r="E150" s="1"/>
  <c r="E110" s="1"/>
  <c r="C153"/>
  <c r="D26"/>
  <c r="D25" s="1"/>
  <c r="D186" s="1"/>
  <c r="C27"/>
  <c r="I186"/>
  <c r="F186"/>
  <c r="K150"/>
  <c r="C79"/>
  <c r="C78" s="1"/>
  <c r="E6"/>
  <c r="C6" s="1"/>
  <c r="E7"/>
  <c r="C7" s="1"/>
  <c r="D71"/>
  <c r="C71" s="1"/>
  <c r="C72"/>
  <c r="D162"/>
  <c r="D151" s="1"/>
  <c r="C162"/>
  <c r="C181"/>
  <c r="D180"/>
  <c r="E116"/>
  <c r="C118"/>
  <c r="J186"/>
  <c r="C151" l="1"/>
  <c r="C150" s="1"/>
  <c r="C152"/>
  <c r="E115"/>
  <c r="C116"/>
  <c r="E113"/>
  <c r="D179"/>
  <c r="C179" s="1"/>
  <c r="C180"/>
  <c r="D150"/>
  <c r="D110" s="1"/>
  <c r="C25"/>
  <c r="C26"/>
  <c r="C110" l="1"/>
  <c r="C186" s="1"/>
  <c r="C113"/>
  <c r="E186"/>
  <c r="E114"/>
  <c r="C114" s="1"/>
  <c r="C115"/>
</calcChain>
</file>

<file path=xl/sharedStrings.xml><?xml version="1.0" encoding="utf-8"?>
<sst xmlns="http://schemas.openxmlformats.org/spreadsheetml/2006/main" count="235" uniqueCount="134">
  <si>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</si>
  <si>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</si>
  <si>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</si>
  <si>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</si>
  <si>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</si>
  <si>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</si>
  <si>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</si>
  <si>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</si>
  <si>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</si>
  <si>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</si>
  <si>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</si>
  <si>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</si>
  <si>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</si>
  <si>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</si>
  <si>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</si>
  <si>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</si>
  <si>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</si>
  <si>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</si>
  <si>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</si>
  <si>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</si>
  <si>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</si>
  <si>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</si>
  <si>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</si>
  <si>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</si>
  <si>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</si>
  <si>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</si>
  <si>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</si>
  <si>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</si>
  <si>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</si>
  <si>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</si>
  <si>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</si>
  <si>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</si>
  <si>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</si>
  <si>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</si>
  <si>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</si>
  <si>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</si>
  <si>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</si>
  <si>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</si>
  <si>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</si>
  <si>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</si>
  <si>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</si>
  <si>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</si>
  <si>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</si>
  <si>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</si>
  <si>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Plaće za redovan rad</t>
  </si>
  <si>
    <t>Plaće za prekovremeni rad</t>
  </si>
  <si>
    <t>Plaće za posebne uvjete rada</t>
  </si>
  <si>
    <t>Doprinosi za obvezno zdr.osiguranje</t>
  </si>
  <si>
    <t>Doprinosi za obv.osig.u slučaju nezaposlenosti</t>
  </si>
  <si>
    <t>Službena putovanja</t>
  </si>
  <si>
    <t>Naknade za prijevoz, rad na terenu</t>
  </si>
  <si>
    <t>Stručno usavršavanje zaposlenika</t>
  </si>
  <si>
    <t>Ostale naknade zaposlenima</t>
  </si>
  <si>
    <t>Uredski mater.i ost.mater.rashodi</t>
  </si>
  <si>
    <t>Materijal i sirovine</t>
  </si>
  <si>
    <t>Energija</t>
  </si>
  <si>
    <t>Mater.i dijelovi za tekuće i invest.održ.</t>
  </si>
  <si>
    <t>Sitni inventar i auto-gume</t>
  </si>
  <si>
    <t>Služb.radna i zaštitna odjeća i obuća</t>
  </si>
  <si>
    <t>Usluge telefona,pošte i prijevoza</t>
  </si>
  <si>
    <t>Usluge tekućeg i invest.održavanja</t>
  </si>
  <si>
    <t>Komunalne usluge</t>
  </si>
  <si>
    <t>Zdravstvene i veterinarske usluge</t>
  </si>
  <si>
    <t>Intelektualne i osobne usluge</t>
  </si>
  <si>
    <t>Računalne usluge</t>
  </si>
  <si>
    <t>Ostale usluge</t>
  </si>
  <si>
    <t>Naknade osobama izvan radnog odnosa</t>
  </si>
  <si>
    <t>Naknade ost.trošk.osobama izvan rad.odnosa</t>
  </si>
  <si>
    <t>Premije osiguranja</t>
  </si>
  <si>
    <t>Reprezentacija</t>
  </si>
  <si>
    <t>Članarine</t>
  </si>
  <si>
    <t>Naknade i pristojbe</t>
  </si>
  <si>
    <t>Bankarske usluge i usluge pl.prometa</t>
  </si>
  <si>
    <t>Uredska oprema i namještaj</t>
  </si>
  <si>
    <t>Komunikacijska oprema</t>
  </si>
  <si>
    <t>Uređaji, strojevi i oprema za ost.namjene</t>
  </si>
  <si>
    <t>Knjige u knjižnicama</t>
  </si>
  <si>
    <t>Opći prihodi i primici- županijski proračun</t>
  </si>
  <si>
    <t>Opći prihodi i primici- državni proračun</t>
  </si>
  <si>
    <t>UKUPNO:</t>
  </si>
  <si>
    <t>Rashodi za dodatna ulaganja na nefinancijskoj imovini</t>
  </si>
  <si>
    <t>Dodatna ulaganja na građevinskim objektima</t>
  </si>
  <si>
    <t>A100001</t>
  </si>
  <si>
    <t>Nastavno i nenastavno osoblje</t>
  </si>
  <si>
    <t>Usluge promidžbe i informiranja</t>
  </si>
  <si>
    <t>Rashodi poslovanja</t>
  </si>
  <si>
    <t>Tekući projekt T100002 Dodatna ulaganja</t>
  </si>
  <si>
    <t>Program 1002  Rashodi za plaće zaposlenika</t>
  </si>
  <si>
    <t>Program 1003  Prehrana učenika i djelatnika škole u školskoj kuhinji</t>
  </si>
  <si>
    <t>Program 1001  Kapitalna ulaganja u osnovno školstvo</t>
  </si>
  <si>
    <t>Program 1003  Tekuće i investicijsko održavanje u školstvu</t>
  </si>
  <si>
    <t>Aktivnost A100001 Tekuće i investicijsko održavanje u školstvu</t>
  </si>
  <si>
    <t>Zakupnine i najamnine</t>
  </si>
  <si>
    <t>Program 1001  Minimalni standard u osnovnom školstvu - materijalni i financijski rashodi</t>
  </si>
  <si>
    <t>Tekući projekt T100003 Natjecanja</t>
  </si>
  <si>
    <t>Program 1002  Kapitalno ulaganje</t>
  </si>
  <si>
    <t>Tekući projekt T100001 Oprema škola</t>
  </si>
  <si>
    <t>Aktivnost A100001 Rashodi poslovanja</t>
  </si>
  <si>
    <t>Aktivnost A100002 Tekuće i investicijsko održavanje</t>
  </si>
  <si>
    <t>Tekući projekt T100018 PLAĆA PRODUŽENI BORAVAK</t>
  </si>
  <si>
    <t>pomoći državni proračun</t>
  </si>
  <si>
    <t>Pomoći -općinski i gradski prorač.</t>
  </si>
  <si>
    <t>Pomoć HZZ</t>
  </si>
  <si>
    <t>Pomoći programi EU</t>
  </si>
  <si>
    <t>Tekući projekt T100002 Županijska stručna vijeća</t>
  </si>
  <si>
    <t>OŠ PUŠĆA</t>
  </si>
  <si>
    <t>OIB: 00402533812</t>
  </si>
  <si>
    <t>Tekući projekt T1000027 Međunarodna suradnja EU</t>
  </si>
  <si>
    <t>Ukupno prihodi i primici za 2018.</t>
  </si>
  <si>
    <t>Ukupno prihodi i primici za 2019.</t>
  </si>
  <si>
    <t>Troškovi sudskih postupaka</t>
  </si>
  <si>
    <t xml:space="preserve">PRIHOD OD NEFINANCIJSKE </t>
  </si>
  <si>
    <t>671 ZŽ Shema</t>
  </si>
  <si>
    <t>2020.</t>
  </si>
  <si>
    <t>PROJEKCIJA PLANA ZA 2020.</t>
  </si>
  <si>
    <t>6711 MIN. ST.</t>
  </si>
  <si>
    <t>671 OSTALO</t>
  </si>
  <si>
    <t>Ukupno prihodi i primici za 2020.</t>
  </si>
  <si>
    <t>Projekcija plana
za 2019.</t>
  </si>
  <si>
    <t>Projekcija plana 
za 2020.</t>
  </si>
  <si>
    <t>Prijedlog plana 
za 2018.</t>
  </si>
  <si>
    <t>naknade građanima i kućanstvima</t>
  </si>
  <si>
    <t>naknade građanima i kuć. U naravi</t>
  </si>
  <si>
    <t>Tekući projekt T100044 financ. nabave udžbe. u oš</t>
  </si>
  <si>
    <t>671 UDŽBENICI</t>
  </si>
  <si>
    <t xml:space="preserve"> FINANCIJSKI PLAN ZA 2019. G.</t>
  </si>
  <si>
    <t>PROJEKCIJA PLANA ZA 2021.</t>
  </si>
  <si>
    <t>922 VIŠAK</t>
  </si>
  <si>
    <t>Program 1001  Pojačani standard u školstvu</t>
  </si>
  <si>
    <t>2021.</t>
  </si>
  <si>
    <t>Plan 
za 2019.</t>
  </si>
  <si>
    <t>Projekcija plana
za 2020.</t>
  </si>
  <si>
    <t>Projekcija plana 
za 2021.</t>
  </si>
  <si>
    <t xml:space="preserve">  FINANCIJSKI PLAN OŠ  PUŠĆA   ZA  2019. I PROJEKCIJA PLANA ZA 2020. I 2021.GODINU </t>
  </si>
</sst>
</file>

<file path=xl/styles.xml><?xml version="1.0" encoding="utf-8"?>
<styleSheet xmlns="http://schemas.openxmlformats.org/spreadsheetml/2006/main">
  <fonts count="37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255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1" fontId="18" fillId="0" borderId="10" xfId="0" applyNumberFormat="1" applyFont="1" applyBorder="1" applyAlignment="1">
      <alignment horizontal="left" wrapText="1"/>
    </xf>
    <xf numFmtId="3" fontId="18" fillId="0" borderId="11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/>
    <xf numFmtId="3" fontId="18" fillId="0" borderId="12" xfId="0" applyNumberFormat="1" applyFont="1" applyBorder="1" applyAlignment="1">
      <alignment horizont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4" fillId="18" borderId="15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0" fontId="19" fillId="0" borderId="16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1" fontId="18" fillId="0" borderId="19" xfId="0" applyNumberFormat="1" applyFont="1" applyBorder="1" applyAlignment="1">
      <alignment horizontal="left" wrapText="1"/>
    </xf>
    <xf numFmtId="3" fontId="18" fillId="0" borderId="20" xfId="0" applyNumberFormat="1" applyFont="1" applyBorder="1"/>
    <xf numFmtId="3" fontId="18" fillId="0" borderId="21" xfId="0" applyNumberFormat="1" applyFont="1" applyBorder="1"/>
    <xf numFmtId="3" fontId="18" fillId="0" borderId="22" xfId="0" applyNumberFormat="1" applyFont="1" applyBorder="1"/>
    <xf numFmtId="3" fontId="18" fillId="0" borderId="23" xfId="0" applyNumberFormat="1" applyFont="1" applyBorder="1"/>
    <xf numFmtId="1" fontId="18" fillId="0" borderId="19" xfId="0" applyNumberFormat="1" applyFont="1" applyBorder="1" applyAlignment="1">
      <alignment wrapText="1"/>
    </xf>
    <xf numFmtId="1" fontId="18" fillId="0" borderId="24" xfId="0" applyNumberFormat="1" applyFont="1" applyBorder="1" applyAlignment="1">
      <alignment wrapText="1"/>
    </xf>
    <xf numFmtId="3" fontId="18" fillId="0" borderId="25" xfId="0" applyNumberFormat="1" applyFont="1" applyBorder="1"/>
    <xf numFmtId="3" fontId="18" fillId="0" borderId="26" xfId="0" applyNumberFormat="1" applyFont="1" applyBorder="1"/>
    <xf numFmtId="3" fontId="18" fillId="0" borderId="27" xfId="0" applyNumberFormat="1" applyFont="1" applyBorder="1"/>
    <xf numFmtId="3" fontId="18" fillId="0" borderId="28" xfId="0" applyNumberFormat="1" applyFont="1" applyBorder="1"/>
    <xf numFmtId="1" fontId="19" fillId="0" borderId="29" xfId="0" applyNumberFormat="1" applyFont="1" applyBorder="1" applyAlignment="1">
      <alignment wrapText="1"/>
    </xf>
    <xf numFmtId="3" fontId="18" fillId="0" borderId="30" xfId="0" applyNumberFormat="1" applyFont="1" applyBorder="1"/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quotePrefix="1" applyFont="1" applyBorder="1" applyAlignment="1">
      <alignment horizontal="left" vertical="center"/>
    </xf>
    <xf numFmtId="0" fontId="26" fillId="0" borderId="0" xfId="0" quotePrefix="1" applyFont="1" applyBorder="1" applyAlignment="1">
      <alignment horizontal="center" vertical="center"/>
    </xf>
    <xf numFmtId="0" fontId="26" fillId="0" borderId="0" xfId="0" quotePrefix="1" applyFont="1" applyBorder="1" applyAlignment="1">
      <alignment horizontal="left" vertical="center"/>
    </xf>
    <xf numFmtId="0" fontId="28" fillId="0" borderId="0" xfId="0" quotePrefix="1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quotePrefix="1" applyFont="1" applyBorder="1" applyAlignment="1">
      <alignment horizontal="left" vertical="center" wrapText="1"/>
    </xf>
    <xf numFmtId="0" fontId="28" fillId="0" borderId="0" xfId="0" quotePrefix="1" applyFont="1" applyBorder="1" applyAlignment="1">
      <alignment horizontal="left" vertical="center" wrapText="1"/>
    </xf>
    <xf numFmtId="0" fontId="27" fillId="0" borderId="0" xfId="0" quotePrefix="1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quotePrefix="1" applyNumberFormat="1" applyFont="1" applyFill="1" applyBorder="1" applyAlignment="1" applyProtection="1">
      <alignment horizontal="center" vertical="center"/>
    </xf>
    <xf numFmtId="3" fontId="30" fillId="0" borderId="0" xfId="0" applyNumberFormat="1" applyFont="1" applyFill="1" applyBorder="1" applyAlignment="1" applyProtection="1"/>
    <xf numFmtId="0" fontId="27" fillId="0" borderId="31" xfId="0" quotePrefix="1" applyFont="1" applyBorder="1" applyAlignment="1">
      <alignment horizontal="left" vertical="center" wrapText="1"/>
    </xf>
    <xf numFmtId="0" fontId="27" fillId="0" borderId="31" xfId="0" quotePrefix="1" applyFont="1" applyBorder="1" applyAlignment="1">
      <alignment horizontal="center" vertical="center" wrapText="1"/>
    </xf>
    <xf numFmtId="0" fontId="24" fillId="0" borderId="31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4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4" fillId="0" borderId="0" xfId="0" quotePrefix="1" applyNumberFormat="1" applyFont="1" applyFill="1" applyBorder="1" applyAlignment="1" applyProtection="1">
      <alignment horizontal="left" wrapText="1"/>
    </xf>
    <xf numFmtId="3" fontId="24" fillId="0" borderId="0" xfId="0" applyNumberFormat="1" applyFont="1" applyFill="1" applyBorder="1" applyAlignment="1" applyProtection="1"/>
    <xf numFmtId="0" fontId="31" fillId="0" borderId="0" xfId="0" quotePrefix="1" applyFont="1" applyBorder="1" applyAlignment="1">
      <alignment horizontal="left" vertical="center"/>
    </xf>
    <xf numFmtId="3" fontId="22" fillId="0" borderId="0" xfId="0" applyNumberFormat="1" applyFont="1" applyFill="1" applyBorder="1" applyAlignment="1" applyProtection="1">
      <alignment horizontal="left"/>
    </xf>
    <xf numFmtId="0" fontId="3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quotePrefix="1" applyNumberFormat="1" applyFont="1" applyFill="1" applyBorder="1" applyAlignment="1" applyProtection="1">
      <alignment horizontal="left"/>
    </xf>
    <xf numFmtId="0" fontId="33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left" wrapText="1"/>
    </xf>
    <xf numFmtId="0" fontId="32" fillId="0" borderId="0" xfId="0" applyNumberFormat="1" applyFont="1" applyFill="1" applyBorder="1" applyAlignment="1" applyProtection="1">
      <alignment wrapText="1"/>
    </xf>
    <xf numFmtId="0" fontId="31" fillId="0" borderId="32" xfId="0" quotePrefix="1" applyFont="1" applyBorder="1" applyAlignment="1">
      <alignment horizontal="left" wrapText="1"/>
    </xf>
    <xf numFmtId="0" fontId="31" fillId="0" borderId="31" xfId="0" quotePrefix="1" applyFont="1" applyBorder="1" applyAlignment="1">
      <alignment horizontal="left" wrapText="1"/>
    </xf>
    <xf numFmtId="0" fontId="31" fillId="0" borderId="31" xfId="0" quotePrefix="1" applyFont="1" applyBorder="1" applyAlignment="1">
      <alignment horizontal="center" wrapText="1"/>
    </xf>
    <xf numFmtId="0" fontId="31" fillId="0" borderId="31" xfId="0" quotePrefix="1" applyNumberFormat="1" applyFont="1" applyFill="1" applyBorder="1" applyAlignment="1" applyProtection="1">
      <alignment horizontal="left"/>
    </xf>
    <xf numFmtId="0" fontId="24" fillId="0" borderId="15" xfId="0" applyNumberFormat="1" applyFont="1" applyFill="1" applyBorder="1" applyAlignment="1" applyProtection="1">
      <alignment horizontal="center" vertical="center" wrapText="1"/>
    </xf>
    <xf numFmtId="3" fontId="31" fillId="0" borderId="15" xfId="0" applyNumberFormat="1" applyFont="1" applyBorder="1" applyAlignment="1">
      <alignment horizontal="right"/>
    </xf>
    <xf numFmtId="3" fontId="31" fillId="0" borderId="15" xfId="0" applyNumberFormat="1" applyFont="1" applyFill="1" applyBorder="1" applyAlignment="1" applyProtection="1">
      <alignment horizontal="right" wrapText="1"/>
    </xf>
    <xf numFmtId="0" fontId="33" fillId="0" borderId="31" xfId="0" applyNumberFormat="1" applyFont="1" applyFill="1" applyBorder="1" applyAlignment="1" applyProtection="1">
      <alignment wrapText="1"/>
    </xf>
    <xf numFmtId="3" fontId="31" fillId="0" borderId="32" xfId="0" applyNumberFormat="1" applyFont="1" applyBorder="1" applyAlignment="1">
      <alignment horizontal="right"/>
    </xf>
    <xf numFmtId="0" fontId="31" fillId="0" borderId="31" xfId="0" quotePrefix="1" applyFont="1" applyBorder="1" applyAlignment="1">
      <alignment horizontal="left"/>
    </xf>
    <xf numFmtId="0" fontId="31" fillId="0" borderId="31" xfId="0" applyNumberFormat="1" applyFont="1" applyFill="1" applyBorder="1" applyAlignment="1" applyProtection="1">
      <alignment wrapText="1"/>
    </xf>
    <xf numFmtId="0" fontId="33" fillId="0" borderId="31" xfId="0" applyNumberFormat="1" applyFont="1" applyFill="1" applyBorder="1" applyAlignment="1" applyProtection="1">
      <alignment horizontal="center" wrapText="1"/>
    </xf>
    <xf numFmtId="0" fontId="32" fillId="0" borderId="15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20" fillId="18" borderId="0" xfId="0" applyNumberFormat="1" applyFont="1" applyFill="1" applyBorder="1" applyAlignment="1" applyProtection="1">
      <alignment wrapText="1"/>
    </xf>
    <xf numFmtId="0" fontId="23" fillId="18" borderId="15" xfId="0" applyNumberFormat="1" applyFont="1" applyFill="1" applyBorder="1" applyAlignment="1" applyProtection="1">
      <alignment horizontal="center" vertical="center" wrapText="1"/>
    </xf>
    <xf numFmtId="1" fontId="19" fillId="19" borderId="10" xfId="0" applyNumberFormat="1" applyFont="1" applyFill="1" applyBorder="1" applyAlignment="1">
      <alignment horizontal="right" vertical="top" wrapText="1"/>
    </xf>
    <xf numFmtId="1" fontId="19" fillId="19" borderId="33" xfId="0" applyNumberFormat="1" applyFont="1" applyFill="1" applyBorder="1" applyAlignment="1">
      <alignment horizontal="left" wrapText="1"/>
    </xf>
    <xf numFmtId="1" fontId="19" fillId="0" borderId="10" xfId="0" applyNumberFormat="1" applyFont="1" applyFill="1" applyBorder="1" applyAlignment="1">
      <alignment horizontal="right" vertical="top" wrapText="1"/>
    </xf>
    <xf numFmtId="1" fontId="19" fillId="0" borderId="33" xfId="0" applyNumberFormat="1" applyFont="1" applyFill="1" applyBorder="1" applyAlignment="1">
      <alignment horizontal="left" wrapText="1"/>
    </xf>
    <xf numFmtId="0" fontId="19" fillId="0" borderId="34" xfId="0" applyFont="1" applyBorder="1" applyAlignment="1">
      <alignment vertical="center" wrapText="1"/>
    </xf>
    <xf numFmtId="3" fontId="18" fillId="0" borderId="20" xfId="0" applyNumberFormat="1" applyFont="1" applyBorder="1" applyAlignment="1">
      <alignment horizontal="center" vertical="center" wrapText="1"/>
    </xf>
    <xf numFmtId="3" fontId="18" fillId="0" borderId="21" xfId="0" applyNumberFormat="1" applyFont="1" applyBorder="1" applyAlignment="1">
      <alignment horizontal="center" wrapText="1"/>
    </xf>
    <xf numFmtId="3" fontId="18" fillId="0" borderId="21" xfId="0" applyNumberFormat="1" applyFont="1" applyBorder="1" applyAlignment="1">
      <alignment horizontal="center" vertical="center" wrapText="1"/>
    </xf>
    <xf numFmtId="3" fontId="18" fillId="0" borderId="22" xfId="0" applyNumberFormat="1" applyFont="1" applyBorder="1" applyAlignment="1">
      <alignment horizontal="center" vertical="center" wrapText="1"/>
    </xf>
    <xf numFmtId="3" fontId="18" fillId="0" borderId="23" xfId="0" applyNumberFormat="1" applyFont="1" applyBorder="1" applyAlignment="1">
      <alignment horizontal="center" vertical="center" wrapText="1"/>
    </xf>
    <xf numFmtId="1" fontId="18" fillId="20" borderId="10" xfId="0" applyNumberFormat="1" applyFont="1" applyFill="1" applyBorder="1" applyAlignment="1">
      <alignment horizontal="left" wrapText="1"/>
    </xf>
    <xf numFmtId="3" fontId="18" fillId="20" borderId="11" xfId="0" applyNumberFormat="1" applyFont="1" applyFill="1" applyBorder="1" applyAlignment="1">
      <alignment horizontal="center" vertical="center" wrapText="1"/>
    </xf>
    <xf numFmtId="1" fontId="18" fillId="20" borderId="19" xfId="0" applyNumberFormat="1" applyFont="1" applyFill="1" applyBorder="1" applyAlignment="1">
      <alignment horizontal="left" wrapText="1"/>
    </xf>
    <xf numFmtId="3" fontId="18" fillId="20" borderId="20" xfId="0" applyNumberFormat="1" applyFont="1" applyFill="1" applyBorder="1" applyAlignment="1">
      <alignment horizontal="center" vertical="center" wrapText="1"/>
    </xf>
    <xf numFmtId="3" fontId="18" fillId="20" borderId="20" xfId="0" applyNumberFormat="1" applyFont="1" applyFill="1" applyBorder="1"/>
    <xf numFmtId="3" fontId="22" fillId="0" borderId="0" xfId="0" applyNumberFormat="1" applyFont="1" applyFill="1" applyBorder="1" applyAlignment="1" applyProtection="1">
      <alignment vertical="center" wrapText="1"/>
    </xf>
    <xf numFmtId="3" fontId="31" fillId="20" borderId="15" xfId="0" applyNumberFormat="1" applyFont="1" applyFill="1" applyBorder="1" applyAlignment="1">
      <alignment horizontal="right"/>
    </xf>
    <xf numFmtId="3" fontId="31" fillId="20" borderId="15" xfId="0" applyNumberFormat="1" applyFont="1" applyFill="1" applyBorder="1" applyAlignment="1" applyProtection="1">
      <alignment horizontal="right" wrapText="1"/>
    </xf>
    <xf numFmtId="0" fontId="34" fillId="20" borderId="32" xfId="0" applyFont="1" applyFill="1" applyBorder="1" applyAlignment="1">
      <alignment horizontal="left"/>
    </xf>
    <xf numFmtId="0" fontId="18" fillId="20" borderId="31" xfId="0" applyNumberFormat="1" applyFont="1" applyFill="1" applyBorder="1" applyAlignment="1" applyProtection="1"/>
    <xf numFmtId="0" fontId="24" fillId="0" borderId="15" xfId="0" applyNumberFormat="1" applyFont="1" applyFill="1" applyBorder="1" applyAlignment="1" applyProtection="1">
      <alignment horizontal="center" wrapText="1"/>
    </xf>
    <xf numFmtId="3" fontId="18" fillId="0" borderId="21" xfId="0" applyNumberFormat="1" applyFont="1" applyBorder="1" applyAlignment="1">
      <alignment horizontal="right" vertical="center" wrapText="1"/>
    </xf>
    <xf numFmtId="3" fontId="18" fillId="20" borderId="11" xfId="0" applyNumberFormat="1" applyFont="1" applyFill="1" applyBorder="1" applyAlignment="1">
      <alignment horizontal="right" vertical="center" wrapText="1"/>
    </xf>
    <xf numFmtId="3" fontId="18" fillId="20" borderId="12" xfId="0" applyNumberFormat="1" applyFont="1" applyFill="1" applyBorder="1" applyAlignment="1">
      <alignment horizontal="right"/>
    </xf>
    <xf numFmtId="3" fontId="18" fillId="20" borderId="12" xfId="0" applyNumberFormat="1" applyFont="1" applyFill="1" applyBorder="1" applyAlignment="1">
      <alignment horizontal="right" wrapText="1"/>
    </xf>
    <xf numFmtId="3" fontId="18" fillId="20" borderId="12" xfId="0" applyNumberFormat="1" applyFont="1" applyFill="1" applyBorder="1" applyAlignment="1">
      <alignment horizontal="right" vertical="center" wrapText="1"/>
    </xf>
    <xf numFmtId="3" fontId="18" fillId="20" borderId="13" xfId="0" applyNumberFormat="1" applyFont="1" applyFill="1" applyBorder="1" applyAlignment="1">
      <alignment horizontal="right" vertical="center" wrapText="1"/>
    </xf>
    <xf numFmtId="3" fontId="18" fillId="20" borderId="14" xfId="0" applyNumberFormat="1" applyFont="1" applyFill="1" applyBorder="1" applyAlignment="1">
      <alignment horizontal="right" vertical="center" wrapText="1"/>
    </xf>
    <xf numFmtId="3" fontId="18" fillId="0" borderId="20" xfId="0" applyNumberFormat="1" applyFont="1" applyBorder="1" applyAlignment="1">
      <alignment horizontal="right" vertical="center" wrapText="1"/>
    </xf>
    <xf numFmtId="3" fontId="18" fillId="0" borderId="21" xfId="0" applyNumberFormat="1" applyFont="1" applyBorder="1" applyAlignment="1">
      <alignment horizontal="right"/>
    </xf>
    <xf numFmtId="3" fontId="18" fillId="0" borderId="21" xfId="0" applyNumberFormat="1" applyFont="1" applyBorder="1" applyAlignment="1">
      <alignment horizontal="right" wrapText="1"/>
    </xf>
    <xf numFmtId="3" fontId="18" fillId="0" borderId="22" xfId="0" applyNumberFormat="1" applyFont="1" applyBorder="1" applyAlignment="1">
      <alignment horizontal="right" vertical="center" wrapText="1"/>
    </xf>
    <xf numFmtId="3" fontId="18" fillId="0" borderId="23" xfId="0" applyNumberFormat="1" applyFont="1" applyBorder="1" applyAlignment="1">
      <alignment horizontal="right" vertical="center" wrapText="1"/>
    </xf>
    <xf numFmtId="3" fontId="18" fillId="20" borderId="20" xfId="0" applyNumberFormat="1" applyFont="1" applyFill="1" applyBorder="1" applyAlignment="1">
      <alignment horizontal="right" vertical="center" wrapText="1"/>
    </xf>
    <xf numFmtId="3" fontId="18" fillId="20" borderId="21" xfId="0" applyNumberFormat="1" applyFont="1" applyFill="1" applyBorder="1" applyAlignment="1">
      <alignment horizontal="right"/>
    </xf>
    <xf numFmtId="3" fontId="18" fillId="20" borderId="21" xfId="0" applyNumberFormat="1" applyFont="1" applyFill="1" applyBorder="1" applyAlignment="1">
      <alignment horizontal="right" wrapText="1"/>
    </xf>
    <xf numFmtId="3" fontId="18" fillId="20" borderId="21" xfId="0" applyNumberFormat="1" applyFont="1" applyFill="1" applyBorder="1" applyAlignment="1">
      <alignment horizontal="right" vertical="center" wrapText="1"/>
    </xf>
    <xf numFmtId="3" fontId="18" fillId="20" borderId="22" xfId="0" applyNumberFormat="1" applyFont="1" applyFill="1" applyBorder="1" applyAlignment="1">
      <alignment horizontal="right" vertical="center" wrapText="1"/>
    </xf>
    <xf numFmtId="3" fontId="18" fillId="20" borderId="23" xfId="0" applyNumberFormat="1" applyFont="1" applyFill="1" applyBorder="1" applyAlignment="1">
      <alignment horizontal="right" vertical="center" wrapText="1"/>
    </xf>
    <xf numFmtId="3" fontId="18" fillId="20" borderId="20" xfId="0" applyNumberFormat="1" applyFont="1" applyFill="1" applyBorder="1" applyAlignment="1">
      <alignment horizontal="right"/>
    </xf>
    <xf numFmtId="3" fontId="18" fillId="20" borderId="22" xfId="0" applyNumberFormat="1" applyFont="1" applyFill="1" applyBorder="1" applyAlignment="1">
      <alignment horizontal="right"/>
    </xf>
    <xf numFmtId="3" fontId="18" fillId="20" borderId="23" xfId="0" applyNumberFormat="1" applyFont="1" applyFill="1" applyBorder="1" applyAlignment="1">
      <alignment horizontal="right"/>
    </xf>
    <xf numFmtId="3" fontId="18" fillId="0" borderId="20" xfId="0" applyNumberFormat="1" applyFont="1" applyBorder="1" applyAlignment="1">
      <alignment horizontal="right"/>
    </xf>
    <xf numFmtId="3" fontId="18" fillId="0" borderId="22" xfId="0" applyNumberFormat="1" applyFont="1" applyBorder="1" applyAlignment="1">
      <alignment horizontal="right"/>
    </xf>
    <xf numFmtId="3" fontId="18" fillId="0" borderId="23" xfId="0" applyNumberFormat="1" applyFont="1" applyBorder="1" applyAlignment="1">
      <alignment horizontal="right"/>
    </xf>
    <xf numFmtId="3" fontId="18" fillId="0" borderId="25" xfId="0" applyNumberFormat="1" applyFont="1" applyBorder="1" applyAlignment="1">
      <alignment horizontal="right"/>
    </xf>
    <xf numFmtId="3" fontId="18" fillId="0" borderId="26" xfId="0" applyNumberFormat="1" applyFont="1" applyBorder="1" applyAlignment="1">
      <alignment horizontal="right"/>
    </xf>
    <xf numFmtId="3" fontId="18" fillId="0" borderId="27" xfId="0" applyNumberFormat="1" applyFont="1" applyBorder="1" applyAlignment="1">
      <alignment horizontal="right"/>
    </xf>
    <xf numFmtId="3" fontId="18" fillId="0" borderId="28" xfId="0" applyNumberFormat="1" applyFont="1" applyBorder="1" applyAlignment="1">
      <alignment horizontal="right"/>
    </xf>
    <xf numFmtId="3" fontId="18" fillId="0" borderId="30" xfId="0" applyNumberFormat="1" applyFont="1" applyBorder="1" applyAlignment="1">
      <alignment horizontal="right"/>
    </xf>
    <xf numFmtId="0" fontId="24" fillId="21" borderId="15" xfId="0" applyNumberFormat="1" applyFont="1" applyFill="1" applyBorder="1" applyAlignment="1" applyProtection="1">
      <alignment horizontal="left"/>
    </xf>
    <xf numFmtId="0" fontId="24" fillId="21" borderId="15" xfId="0" applyNumberFormat="1" applyFont="1" applyFill="1" applyBorder="1" applyAlignment="1" applyProtection="1">
      <alignment horizontal="left" wrapText="1"/>
    </xf>
    <xf numFmtId="3" fontId="24" fillId="21" borderId="15" xfId="0" applyNumberFormat="1" applyFont="1" applyFill="1" applyBorder="1" applyAlignment="1" applyProtection="1">
      <alignment horizontal="right"/>
    </xf>
    <xf numFmtId="0" fontId="24" fillId="22" borderId="15" xfId="0" applyNumberFormat="1" applyFont="1" applyFill="1" applyBorder="1" applyAlignment="1" applyProtection="1">
      <alignment horizontal="center"/>
    </xf>
    <xf numFmtId="0" fontId="24" fillId="22" borderId="15" xfId="0" applyNumberFormat="1" applyFont="1" applyFill="1" applyBorder="1" applyAlignment="1" applyProtection="1">
      <alignment horizontal="left" wrapText="1"/>
    </xf>
    <xf numFmtId="3" fontId="24" fillId="22" borderId="15" xfId="0" applyNumberFormat="1" applyFont="1" applyFill="1" applyBorder="1" applyAlignment="1" applyProtection="1">
      <alignment horizontal="right"/>
    </xf>
    <xf numFmtId="0" fontId="24" fillId="20" borderId="15" xfId="0" applyNumberFormat="1" applyFont="1" applyFill="1" applyBorder="1" applyAlignment="1" applyProtection="1">
      <alignment horizontal="center"/>
    </xf>
    <xf numFmtId="0" fontId="24" fillId="20" borderId="15" xfId="0" applyNumberFormat="1" applyFont="1" applyFill="1" applyBorder="1" applyAlignment="1" applyProtection="1">
      <alignment wrapText="1"/>
    </xf>
    <xf numFmtId="3" fontId="24" fillId="20" borderId="15" xfId="0" applyNumberFormat="1" applyFont="1" applyFill="1" applyBorder="1" applyAlignment="1" applyProtection="1"/>
    <xf numFmtId="0" fontId="24" fillId="0" borderId="15" xfId="0" applyNumberFormat="1" applyFont="1" applyFill="1" applyBorder="1" applyAlignment="1" applyProtection="1">
      <alignment horizontal="center"/>
    </xf>
    <xf numFmtId="0" fontId="24" fillId="0" borderId="15" xfId="0" applyNumberFormat="1" applyFont="1" applyFill="1" applyBorder="1" applyAlignment="1" applyProtection="1">
      <alignment wrapText="1"/>
    </xf>
    <xf numFmtId="3" fontId="22" fillId="0" borderId="15" xfId="0" applyNumberFormat="1" applyFont="1" applyFill="1" applyBorder="1" applyAlignment="1" applyProtection="1"/>
    <xf numFmtId="0" fontId="22" fillId="0" borderId="15" xfId="0" applyNumberFormat="1" applyFont="1" applyFill="1" applyBorder="1" applyAlignment="1" applyProtection="1">
      <alignment horizontal="center"/>
    </xf>
    <xf numFmtId="0" fontId="22" fillId="0" borderId="15" xfId="0" applyNumberFormat="1" applyFont="1" applyFill="1" applyBorder="1" applyAlignment="1" applyProtection="1">
      <alignment wrapText="1"/>
    </xf>
    <xf numFmtId="0" fontId="22" fillId="0" borderId="15" xfId="0" applyNumberFormat="1" applyFont="1" applyFill="1" applyBorder="1" applyAlignment="1" applyProtection="1"/>
    <xf numFmtId="0" fontId="36" fillId="0" borderId="15" xfId="0" applyNumberFormat="1" applyFont="1" applyFill="1" applyBorder="1" applyAlignment="1" applyProtection="1">
      <alignment wrapText="1"/>
    </xf>
    <xf numFmtId="0" fontId="24" fillId="0" borderId="15" xfId="0" applyNumberFormat="1" applyFont="1" applyFill="1" applyBorder="1" applyAlignment="1" applyProtection="1"/>
    <xf numFmtId="3" fontId="24" fillId="23" borderId="15" xfId="0" applyNumberFormat="1" applyFont="1" applyFill="1" applyBorder="1" applyAlignment="1" applyProtection="1"/>
    <xf numFmtId="0" fontId="24" fillId="21" borderId="15" xfId="0" applyNumberFormat="1" applyFont="1" applyFill="1" applyBorder="1" applyAlignment="1" applyProtection="1">
      <alignment wrapText="1"/>
    </xf>
    <xf numFmtId="3" fontId="24" fillId="21" borderId="15" xfId="0" applyNumberFormat="1" applyFont="1" applyFill="1" applyBorder="1" applyAlignment="1" applyProtection="1"/>
    <xf numFmtId="0" fontId="24" fillId="22" borderId="15" xfId="0" applyNumberFormat="1" applyFont="1" applyFill="1" applyBorder="1" applyAlignment="1" applyProtection="1">
      <alignment wrapText="1"/>
    </xf>
    <xf numFmtId="3" fontId="24" fillId="22" borderId="15" xfId="0" applyNumberFormat="1" applyFont="1" applyFill="1" applyBorder="1" applyAlignment="1" applyProtection="1"/>
    <xf numFmtId="3" fontId="24" fillId="0" borderId="15" xfId="0" applyNumberFormat="1" applyFont="1" applyFill="1" applyBorder="1" applyAlignment="1" applyProtection="1"/>
    <xf numFmtId="3" fontId="24" fillId="23" borderId="15" xfId="0" applyNumberFormat="1" applyFont="1" applyFill="1" applyBorder="1" applyAlignment="1" applyProtection="1">
      <alignment horizontal="right"/>
    </xf>
    <xf numFmtId="3" fontId="24" fillId="21" borderId="15" xfId="0" applyNumberFormat="1" applyFont="1" applyFill="1" applyBorder="1" applyAlignment="1" applyProtection="1">
      <alignment horizontal="left"/>
    </xf>
    <xf numFmtId="3" fontId="24" fillId="21" borderId="15" xfId="0" applyNumberFormat="1" applyFont="1" applyFill="1" applyBorder="1" applyAlignment="1" applyProtection="1">
      <alignment wrapText="1"/>
    </xf>
    <xf numFmtId="3" fontId="24" fillId="22" borderId="15" xfId="0" applyNumberFormat="1" applyFont="1" applyFill="1" applyBorder="1" applyAlignment="1" applyProtection="1">
      <alignment horizontal="center"/>
    </xf>
    <xf numFmtId="3" fontId="24" fillId="22" borderId="15" xfId="0" applyNumberFormat="1" applyFont="1" applyFill="1" applyBorder="1" applyAlignment="1" applyProtection="1">
      <alignment wrapText="1"/>
    </xf>
    <xf numFmtId="3" fontId="24" fillId="20" borderId="15" xfId="0" applyNumberFormat="1" applyFont="1" applyFill="1" applyBorder="1" applyAlignment="1" applyProtection="1">
      <alignment horizontal="center"/>
    </xf>
    <xf numFmtId="3" fontId="24" fillId="20" borderId="15" xfId="0" applyNumberFormat="1" applyFont="1" applyFill="1" applyBorder="1" applyAlignment="1" applyProtection="1">
      <alignment wrapText="1"/>
    </xf>
    <xf numFmtId="3" fontId="24" fillId="0" borderId="15" xfId="0" applyNumberFormat="1" applyFont="1" applyFill="1" applyBorder="1" applyAlignment="1" applyProtection="1">
      <alignment horizontal="center"/>
    </xf>
    <xf numFmtId="3" fontId="24" fillId="0" borderId="15" xfId="0" applyNumberFormat="1" applyFont="1" applyFill="1" applyBorder="1" applyAlignment="1" applyProtection="1">
      <alignment wrapText="1"/>
    </xf>
    <xf numFmtId="3" fontId="22" fillId="0" borderId="15" xfId="0" applyNumberFormat="1" applyFont="1" applyFill="1" applyBorder="1" applyAlignment="1" applyProtection="1">
      <alignment wrapText="1"/>
    </xf>
    <xf numFmtId="3" fontId="24" fillId="24" borderId="15" xfId="0" applyNumberFormat="1" applyFont="1" applyFill="1" applyBorder="1" applyAlignment="1" applyProtection="1"/>
    <xf numFmtId="0" fontId="24" fillId="24" borderId="15" xfId="0" applyNumberFormat="1" applyFont="1" applyFill="1" applyBorder="1" applyAlignment="1" applyProtection="1">
      <alignment horizontal="left"/>
    </xf>
    <xf numFmtId="0" fontId="24" fillId="24" borderId="15" xfId="0" applyNumberFormat="1" applyFont="1" applyFill="1" applyBorder="1" applyAlignment="1" applyProtection="1">
      <alignment wrapText="1"/>
    </xf>
    <xf numFmtId="3" fontId="24" fillId="22" borderId="15" xfId="0" applyNumberFormat="1" applyFont="1" applyFill="1" applyBorder="1" applyAlignment="1" applyProtection="1">
      <alignment horizontal="center" wrapText="1"/>
    </xf>
    <xf numFmtId="3" fontId="24" fillId="25" borderId="15" xfId="0" applyNumberFormat="1" applyFont="1" applyFill="1" applyBorder="1" applyAlignment="1" applyProtection="1"/>
    <xf numFmtId="0" fontId="20" fillId="26" borderId="15" xfId="0" applyNumberFormat="1" applyFont="1" applyFill="1" applyBorder="1" applyAlignment="1" applyProtection="1">
      <alignment wrapText="1"/>
    </xf>
    <xf numFmtId="0" fontId="24" fillId="26" borderId="15" xfId="0" applyNumberFormat="1" applyFont="1" applyFill="1" applyBorder="1" applyAlignment="1" applyProtection="1">
      <alignment horizontal="center"/>
    </xf>
    <xf numFmtId="0" fontId="21" fillId="26" borderId="15" xfId="0" applyNumberFormat="1" applyFont="1" applyFill="1" applyBorder="1" applyAlignment="1" applyProtection="1">
      <alignment wrapText="1"/>
    </xf>
    <xf numFmtId="3" fontId="24" fillId="26" borderId="15" xfId="0" applyNumberFormat="1" applyFont="1" applyFill="1" applyBorder="1" applyAlignment="1" applyProtection="1"/>
    <xf numFmtId="0" fontId="22" fillId="26" borderId="0" xfId="0" applyNumberFormat="1" applyFont="1" applyFill="1" applyBorder="1" applyAlignment="1" applyProtection="1"/>
    <xf numFmtId="0" fontId="21" fillId="0" borderId="15" xfId="0" applyNumberFormat="1" applyFont="1" applyFill="1" applyBorder="1" applyAlignment="1" applyProtection="1">
      <alignment wrapText="1"/>
    </xf>
    <xf numFmtId="0" fontId="20" fillId="0" borderId="15" xfId="0" applyNumberFormat="1" applyFont="1" applyFill="1" applyBorder="1" applyAlignment="1" applyProtection="1">
      <alignment wrapText="1"/>
    </xf>
    <xf numFmtId="3" fontId="22" fillId="26" borderId="15" xfId="0" applyNumberFormat="1" applyFont="1" applyFill="1" applyBorder="1" applyAlignment="1" applyProtection="1"/>
    <xf numFmtId="3" fontId="18" fillId="0" borderId="21" xfId="0" applyNumberFormat="1" applyFont="1" applyBorder="1" applyAlignment="1">
      <alignment horizontal="center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18" fillId="20" borderId="31" xfId="0" applyNumberFormat="1" applyFont="1" applyFill="1" applyBorder="1" applyAlignment="1" applyProtection="1"/>
    <xf numFmtId="0" fontId="33" fillId="0" borderId="31" xfId="0" applyNumberFormat="1" applyFont="1" applyFill="1" applyBorder="1" applyAlignment="1" applyProtection="1">
      <alignment wrapText="1"/>
    </xf>
    <xf numFmtId="0" fontId="18" fillId="20" borderId="0" xfId="0" applyFont="1" applyFill="1"/>
    <xf numFmtId="0" fontId="22" fillId="0" borderId="0" xfId="0" applyNumberFormat="1" applyFont="1" applyFill="1" applyBorder="1" applyAlignment="1" applyProtection="1"/>
    <xf numFmtId="3" fontId="24" fillId="26" borderId="15" xfId="0" applyNumberFormat="1" applyFont="1" applyFill="1" applyBorder="1" applyAlignment="1" applyProtection="1">
      <alignment horizontal="left"/>
    </xf>
    <xf numFmtId="4" fontId="24" fillId="26" borderId="15" xfId="0" applyNumberFormat="1" applyFont="1" applyFill="1" applyBorder="1" applyAlignment="1" applyProtection="1"/>
    <xf numFmtId="3" fontId="22" fillId="26" borderId="15" xfId="0" applyNumberFormat="1" applyFont="1" applyFill="1" applyBorder="1" applyAlignment="1" applyProtection="1">
      <alignment horizontal="left"/>
    </xf>
    <xf numFmtId="4" fontId="22" fillId="26" borderId="15" xfId="0" applyNumberFormat="1" applyFont="1" applyFill="1" applyBorder="1" applyAlignment="1" applyProtection="1"/>
    <xf numFmtId="0" fontId="22" fillId="26" borderId="15" xfId="0" applyNumberFormat="1" applyFont="1" applyFill="1" applyBorder="1" applyAlignment="1" applyProtection="1">
      <alignment horizontal="center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3" fontId="24" fillId="26" borderId="15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/>
    <xf numFmtId="3" fontId="22" fillId="24" borderId="15" xfId="0" applyNumberFormat="1" applyFont="1" applyFill="1" applyBorder="1" applyAlignment="1" applyProtection="1"/>
    <xf numFmtId="3" fontId="22" fillId="27" borderId="15" xfId="0" applyNumberFormat="1" applyFont="1" applyFill="1" applyBorder="1" applyAlignment="1" applyProtection="1"/>
    <xf numFmtId="0" fontId="22" fillId="20" borderId="15" xfId="0" applyNumberFormat="1" applyFont="1" applyFill="1" applyBorder="1" applyAlignment="1" applyProtection="1">
      <alignment horizontal="center"/>
    </xf>
    <xf numFmtId="0" fontId="22" fillId="20" borderId="15" xfId="0" applyNumberFormat="1" applyFont="1" applyFill="1" applyBorder="1" applyAlignment="1" applyProtection="1">
      <alignment wrapText="1"/>
    </xf>
    <xf numFmtId="3" fontId="22" fillId="20" borderId="15" xfId="0" applyNumberFormat="1" applyFont="1" applyFill="1" applyBorder="1" applyAlignment="1" applyProtection="1"/>
    <xf numFmtId="0" fontId="24" fillId="26" borderId="15" xfId="0" applyNumberFormat="1" applyFont="1" applyFill="1" applyBorder="1" applyAlignment="1" applyProtection="1">
      <alignment horizontal="left"/>
    </xf>
    <xf numFmtId="0" fontId="24" fillId="26" borderId="15" xfId="0" applyNumberFormat="1" applyFont="1" applyFill="1" applyBorder="1" applyAlignment="1" applyProtection="1">
      <alignment wrapText="1"/>
    </xf>
    <xf numFmtId="0" fontId="24" fillId="26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3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34" fillId="0" borderId="32" xfId="0" quotePrefix="1" applyNumberFormat="1" applyFont="1" applyFill="1" applyBorder="1" applyAlignment="1" applyProtection="1">
      <alignment horizontal="left" wrapText="1"/>
    </xf>
    <xf numFmtId="0" fontId="35" fillId="0" borderId="31" xfId="0" applyNumberFormat="1" applyFont="1" applyFill="1" applyBorder="1" applyAlignment="1" applyProtection="1">
      <alignment wrapText="1"/>
    </xf>
    <xf numFmtId="0" fontId="34" fillId="0" borderId="32" xfId="0" applyNumberFormat="1" applyFont="1" applyFill="1" applyBorder="1" applyAlignment="1" applyProtection="1">
      <alignment horizontal="left" wrapText="1"/>
    </xf>
    <xf numFmtId="0" fontId="31" fillId="0" borderId="32" xfId="0" applyNumberFormat="1" applyFont="1" applyFill="1" applyBorder="1" applyAlignment="1" applyProtection="1">
      <alignment horizontal="left" wrapText="1"/>
    </xf>
    <xf numFmtId="0" fontId="33" fillId="0" borderId="31" xfId="0" applyNumberFormat="1" applyFont="1" applyFill="1" applyBorder="1" applyAlignment="1" applyProtection="1">
      <alignment wrapText="1"/>
    </xf>
    <xf numFmtId="0" fontId="22" fillId="0" borderId="31" xfId="0" applyNumberFormat="1" applyFont="1" applyFill="1" applyBorder="1" applyAlignment="1" applyProtection="1"/>
    <xf numFmtId="0" fontId="25" fillId="0" borderId="0" xfId="0" quotePrefix="1" applyNumberFormat="1" applyFont="1" applyFill="1" applyBorder="1" applyAlignment="1" applyProtection="1">
      <alignment horizontal="center" vertical="center" wrapText="1"/>
    </xf>
    <xf numFmtId="0" fontId="34" fillId="20" borderId="32" xfId="0" quotePrefix="1" applyNumberFormat="1" applyFont="1" applyFill="1" applyBorder="1" applyAlignment="1" applyProtection="1">
      <alignment horizontal="left" wrapText="1"/>
    </xf>
    <xf numFmtId="0" fontId="35" fillId="20" borderId="31" xfId="0" applyNumberFormat="1" applyFont="1" applyFill="1" applyBorder="1" applyAlignment="1" applyProtection="1">
      <alignment wrapText="1"/>
    </xf>
    <xf numFmtId="0" fontId="18" fillId="0" borderId="31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34" fillId="0" borderId="32" xfId="0" quotePrefix="1" applyFont="1" applyBorder="1" applyAlignment="1">
      <alignment horizontal="left"/>
    </xf>
    <xf numFmtId="0" fontId="18" fillId="0" borderId="31" xfId="0" applyNumberFormat="1" applyFont="1" applyFill="1" applyBorder="1" applyAlignment="1" applyProtection="1">
      <alignment wrapText="1"/>
    </xf>
    <xf numFmtId="0" fontId="34" fillId="20" borderId="32" xfId="0" applyNumberFormat="1" applyFont="1" applyFill="1" applyBorder="1" applyAlignment="1" applyProtection="1">
      <alignment horizontal="left" wrapText="1"/>
    </xf>
    <xf numFmtId="0" fontId="18" fillId="20" borderId="31" xfId="0" applyNumberFormat="1" applyFont="1" applyFill="1" applyBorder="1" applyAlignment="1" applyProtection="1"/>
    <xf numFmtId="0" fontId="25" fillId="0" borderId="37" xfId="0" quotePrefix="1" applyNumberFormat="1" applyFont="1" applyFill="1" applyBorder="1" applyAlignment="1" applyProtection="1">
      <alignment horizontal="left" wrapText="1"/>
    </xf>
    <xf numFmtId="0" fontId="32" fillId="0" borderId="37" xfId="0" applyNumberFormat="1" applyFont="1" applyFill="1" applyBorder="1" applyAlignment="1" applyProtection="1">
      <alignment wrapText="1"/>
    </xf>
    <xf numFmtId="0" fontId="34" fillId="0" borderId="30" xfId="0" applyFont="1" applyFill="1" applyBorder="1" applyAlignment="1">
      <alignment horizontal="center" vertical="center"/>
    </xf>
    <xf numFmtId="0" fontId="34" fillId="0" borderId="35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center" vertical="center"/>
    </xf>
    <xf numFmtId="0" fontId="35" fillId="0" borderId="36" xfId="0" applyFont="1" applyFill="1" applyBorder="1" applyAlignment="1">
      <alignment horizontal="center" vertical="center"/>
    </xf>
    <xf numFmtId="3" fontId="19" fillId="0" borderId="30" xfId="0" applyNumberFormat="1" applyFont="1" applyBorder="1" applyAlignment="1">
      <alignment horizontal="center"/>
    </xf>
    <xf numFmtId="3" fontId="19" fillId="0" borderId="35" xfId="0" applyNumberFormat="1" applyFont="1" applyBorder="1" applyAlignment="1">
      <alignment horizontal="center"/>
    </xf>
    <xf numFmtId="3" fontId="19" fillId="0" borderId="36" xfId="0" applyNumberFormat="1" applyFont="1" applyBorder="1" applyAlignment="1">
      <alignment horizontal="center"/>
    </xf>
    <xf numFmtId="0" fontId="24" fillId="25" borderId="15" xfId="0" applyNumberFormat="1" applyFont="1" applyFill="1" applyBorder="1" applyAlignment="1" applyProtection="1">
      <alignment horizontal="center"/>
    </xf>
    <xf numFmtId="0" fontId="24" fillId="23" borderId="15" xfId="0" applyNumberFormat="1" applyFont="1" applyFill="1" applyBorder="1" applyAlignment="1" applyProtection="1">
      <alignment horizontal="left"/>
    </xf>
    <xf numFmtId="0" fontId="24" fillId="23" borderId="15" xfId="0" applyNumberFormat="1" applyFont="1" applyFill="1" applyBorder="1" applyAlignment="1" applyProtection="1">
      <alignment horizontal="left" wrapText="1"/>
    </xf>
    <xf numFmtId="3" fontId="24" fillId="23" borderId="15" xfId="0" applyNumberFormat="1" applyFont="1" applyFill="1" applyBorder="1" applyAlignment="1" applyProtection="1">
      <alignment horizontal="left"/>
    </xf>
    <xf numFmtId="0" fontId="24" fillId="21" borderId="15" xfId="0" applyNumberFormat="1" applyFont="1" applyFill="1" applyBorder="1" applyAlignment="1" applyProtection="1">
      <alignment horizontal="left"/>
    </xf>
    <xf numFmtId="3" fontId="24" fillId="24" borderId="15" xfId="0" applyNumberFormat="1" applyFont="1" applyFill="1" applyBorder="1" applyAlignment="1" applyProtection="1">
      <alignment horizontal="left"/>
    </xf>
    <xf numFmtId="0" fontId="25" fillId="0" borderId="32" xfId="0" applyNumberFormat="1" applyFont="1" applyFill="1" applyBorder="1" applyAlignment="1" applyProtection="1">
      <alignment horizontal="center" vertical="center"/>
    </xf>
    <xf numFmtId="0" fontId="25" fillId="0" borderId="31" xfId="0" applyNumberFormat="1" applyFont="1" applyFill="1" applyBorder="1" applyAlignment="1" applyProtection="1">
      <alignment horizontal="center" vertical="center"/>
    </xf>
    <xf numFmtId="0" fontId="25" fillId="0" borderId="38" xfId="0" applyNumberFormat="1" applyFont="1" applyFill="1" applyBorder="1" applyAlignment="1" applyProtection="1">
      <alignment horizontal="center" vertical="center"/>
    </xf>
    <xf numFmtId="0" fontId="24" fillId="24" borderId="32" xfId="0" applyNumberFormat="1" applyFont="1" applyFill="1" applyBorder="1" applyAlignment="1" applyProtection="1">
      <alignment horizontal="left" wrapText="1"/>
    </xf>
    <xf numFmtId="0" fontId="24" fillId="24" borderId="38" xfId="0" applyNumberFormat="1" applyFont="1" applyFill="1" applyBorder="1" applyAlignment="1" applyProtection="1">
      <alignment horizontal="left" wrapText="1"/>
    </xf>
    <xf numFmtId="3" fontId="24" fillId="21" borderId="15" xfId="0" applyNumberFormat="1" applyFont="1" applyFill="1" applyBorder="1" applyAlignment="1" applyProtection="1">
      <alignment horizontal="left"/>
    </xf>
    <xf numFmtId="3" fontId="24" fillId="21" borderId="15" xfId="0" applyNumberFormat="1" applyFont="1" applyFill="1" applyBorder="1" applyAlignment="1" applyProtection="1">
      <alignment horizontal="left" wrapText="1"/>
    </xf>
    <xf numFmtId="0" fontId="24" fillId="21" borderId="15" xfId="0" applyNumberFormat="1" applyFont="1" applyFill="1" applyBorder="1" applyAlignment="1" applyProtection="1">
      <alignment horizontal="left" wrapText="1"/>
    </xf>
    <xf numFmtId="3" fontId="24" fillId="26" borderId="15" xfId="0" applyNumberFormat="1" applyFont="1" applyFill="1" applyBorder="1" applyAlignment="1" applyProtection="1">
      <alignment horizontal="left"/>
    </xf>
    <xf numFmtId="0" fontId="24" fillId="24" borderId="32" xfId="0" applyNumberFormat="1" applyFont="1" applyFill="1" applyBorder="1" applyAlignment="1" applyProtection="1">
      <alignment horizontal="center"/>
    </xf>
    <xf numFmtId="0" fontId="24" fillId="24" borderId="38" xfId="0" applyNumberFormat="1" applyFont="1" applyFill="1" applyBorder="1" applyAlignment="1" applyProtection="1">
      <alignment horizontal="center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bično" xfId="0" builtinId="0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4340" name="Line 1"/>
        <xdr:cNvSpPr>
          <a:spLocks noChangeShapeType="1"/>
        </xdr:cNvSpPr>
      </xdr:nvSpPr>
      <xdr:spPr bwMode="auto">
        <a:xfrm>
          <a:off x="19050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4341" name="Line 2"/>
        <xdr:cNvSpPr>
          <a:spLocks noChangeShapeType="1"/>
        </xdr:cNvSpPr>
      </xdr:nvSpPr>
      <xdr:spPr bwMode="auto">
        <a:xfrm>
          <a:off x="9525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27</xdr:row>
      <xdr:rowOff>19050</xdr:rowOff>
    </xdr:from>
    <xdr:to>
      <xdr:col>1</xdr:col>
      <xdr:colOff>0</xdr:colOff>
      <xdr:row>29</xdr:row>
      <xdr:rowOff>0</xdr:rowOff>
    </xdr:to>
    <xdr:sp macro="" textlink="">
      <xdr:nvSpPr>
        <xdr:cNvPr id="4342" name="Line 1"/>
        <xdr:cNvSpPr>
          <a:spLocks noChangeShapeType="1"/>
        </xdr:cNvSpPr>
      </xdr:nvSpPr>
      <xdr:spPr bwMode="auto">
        <a:xfrm>
          <a:off x="19050" y="5810250"/>
          <a:ext cx="1047750" cy="126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27</xdr:row>
      <xdr:rowOff>19050</xdr:rowOff>
    </xdr:from>
    <xdr:to>
      <xdr:col>0</xdr:col>
      <xdr:colOff>1057275</xdr:colOff>
      <xdr:row>29</xdr:row>
      <xdr:rowOff>0</xdr:rowOff>
    </xdr:to>
    <xdr:sp macro="" textlink="">
      <xdr:nvSpPr>
        <xdr:cNvPr id="4343" name="Line 2"/>
        <xdr:cNvSpPr>
          <a:spLocks noChangeShapeType="1"/>
        </xdr:cNvSpPr>
      </xdr:nvSpPr>
      <xdr:spPr bwMode="auto">
        <a:xfrm>
          <a:off x="9525" y="5810250"/>
          <a:ext cx="1047750" cy="126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43</xdr:row>
      <xdr:rowOff>19050</xdr:rowOff>
    </xdr:from>
    <xdr:to>
      <xdr:col>1</xdr:col>
      <xdr:colOff>0</xdr:colOff>
      <xdr:row>45</xdr:row>
      <xdr:rowOff>0</xdr:rowOff>
    </xdr:to>
    <xdr:sp macro="" textlink="">
      <xdr:nvSpPr>
        <xdr:cNvPr id="4344" name="Line 1"/>
        <xdr:cNvSpPr>
          <a:spLocks noChangeShapeType="1"/>
        </xdr:cNvSpPr>
      </xdr:nvSpPr>
      <xdr:spPr bwMode="auto">
        <a:xfrm>
          <a:off x="19050" y="9801225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43</xdr:row>
      <xdr:rowOff>19050</xdr:rowOff>
    </xdr:from>
    <xdr:to>
      <xdr:col>0</xdr:col>
      <xdr:colOff>1057275</xdr:colOff>
      <xdr:row>45</xdr:row>
      <xdr:rowOff>0</xdr:rowOff>
    </xdr:to>
    <xdr:sp macro="" textlink="">
      <xdr:nvSpPr>
        <xdr:cNvPr id="4345" name="Line 2"/>
        <xdr:cNvSpPr>
          <a:spLocks noChangeShapeType="1"/>
        </xdr:cNvSpPr>
      </xdr:nvSpPr>
      <xdr:spPr bwMode="auto">
        <a:xfrm>
          <a:off x="9525" y="9801225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workbookViewId="0">
      <selection activeCell="K24" sqref="K24"/>
    </sheetView>
  </sheetViews>
  <sheetFormatPr defaultColWidth="11.42578125" defaultRowHeight="12.75"/>
  <cols>
    <col min="1" max="2" width="4.28515625" style="10" customWidth="1"/>
    <col min="3" max="3" width="5.5703125" style="10" customWidth="1"/>
    <col min="4" max="4" width="5.28515625" style="86" customWidth="1"/>
    <col min="5" max="5" width="44.7109375" style="10" customWidth="1"/>
    <col min="6" max="6" width="15.140625" style="10" bestFit="1" customWidth="1"/>
    <col min="7" max="7" width="17.28515625" style="10" customWidth="1"/>
    <col min="8" max="8" width="16.7109375" style="10" customWidth="1"/>
    <col min="9" max="16384" width="11.42578125" style="10"/>
  </cols>
  <sheetData>
    <row r="1" spans="1:8" ht="48" customHeight="1">
      <c r="A1" s="211"/>
      <c r="B1" s="211"/>
      <c r="C1" s="211"/>
      <c r="D1" s="211"/>
      <c r="E1" s="211"/>
      <c r="F1" s="211"/>
      <c r="G1" s="211"/>
      <c r="H1" s="211"/>
    </row>
    <row r="2" spans="1:8" s="70" customFormat="1" ht="26.25" customHeight="1">
      <c r="A2" s="211"/>
      <c r="B2" s="211"/>
      <c r="C2" s="211"/>
      <c r="D2" s="211"/>
      <c r="E2" s="211"/>
      <c r="F2" s="211"/>
      <c r="G2" s="224"/>
      <c r="H2" s="224"/>
    </row>
    <row r="3" spans="1:8" ht="25.5" customHeight="1">
      <c r="A3" s="211"/>
      <c r="B3" s="211"/>
      <c r="C3" s="211"/>
      <c r="D3" s="211"/>
      <c r="E3" s="211"/>
      <c r="F3" s="211"/>
      <c r="G3" s="211"/>
      <c r="H3" s="213"/>
    </row>
    <row r="4" spans="1:8" ht="9" hidden="1" customHeight="1">
      <c r="A4" s="71"/>
      <c r="B4" s="72"/>
      <c r="C4" s="72"/>
      <c r="D4" s="72"/>
      <c r="E4" s="72"/>
    </row>
    <row r="5" spans="1:8" s="65" customFormat="1" ht="26.25" customHeight="1">
      <c r="A5" s="73"/>
      <c r="B5" s="74"/>
      <c r="C5" s="74"/>
      <c r="D5" s="75"/>
      <c r="E5" s="76"/>
      <c r="F5" s="111"/>
      <c r="G5" s="111"/>
      <c r="H5" s="77"/>
    </row>
    <row r="6" spans="1:8" ht="15.75">
      <c r="A6" s="227"/>
      <c r="B6" s="222"/>
      <c r="C6" s="222"/>
      <c r="D6" s="222"/>
      <c r="E6" s="228"/>
      <c r="F6" s="108"/>
      <c r="G6" s="108"/>
      <c r="H6" s="108"/>
    </row>
    <row r="7" spans="1:8" ht="15.75">
      <c r="A7" s="216"/>
      <c r="B7" s="215"/>
      <c r="C7" s="215"/>
      <c r="D7" s="215"/>
      <c r="E7" s="223"/>
      <c r="F7" s="78"/>
      <c r="G7" s="78"/>
      <c r="H7" s="78"/>
    </row>
    <row r="8" spans="1:8" ht="15.75">
      <c r="A8" s="225"/>
      <c r="B8" s="223"/>
      <c r="C8" s="223"/>
      <c r="D8" s="223"/>
      <c r="E8" s="223"/>
      <c r="F8" s="78"/>
      <c r="G8" s="78"/>
      <c r="H8" s="78"/>
    </row>
    <row r="9" spans="1:8" ht="15.75">
      <c r="A9" s="109"/>
      <c r="B9" s="110"/>
      <c r="C9" s="110"/>
      <c r="D9" s="110"/>
      <c r="E9" s="110"/>
      <c r="F9" s="107"/>
      <c r="G9" s="107"/>
      <c r="H9" s="107"/>
    </row>
    <row r="10" spans="1:8" ht="15.75">
      <c r="A10" s="214"/>
      <c r="B10" s="215"/>
      <c r="C10" s="215"/>
      <c r="D10" s="215"/>
      <c r="E10" s="226"/>
      <c r="F10" s="79"/>
      <c r="G10" s="79"/>
      <c r="H10" s="79"/>
    </row>
    <row r="11" spans="1:8" ht="15.75">
      <c r="A11" s="225"/>
      <c r="B11" s="223"/>
      <c r="C11" s="223"/>
      <c r="D11" s="223"/>
      <c r="E11" s="223"/>
      <c r="F11" s="79"/>
      <c r="G11" s="79"/>
      <c r="H11" s="79"/>
    </row>
    <row r="12" spans="1:8" ht="15.75">
      <c r="A12" s="221"/>
      <c r="B12" s="222"/>
      <c r="C12" s="222"/>
      <c r="D12" s="222"/>
      <c r="E12" s="222"/>
      <c r="F12" s="108"/>
      <c r="G12" s="108"/>
      <c r="H12" s="108"/>
    </row>
    <row r="13" spans="1:8" ht="18">
      <c r="A13" s="211"/>
      <c r="B13" s="212"/>
      <c r="C13" s="212"/>
      <c r="D13" s="212"/>
      <c r="E13" s="212"/>
      <c r="F13" s="213"/>
      <c r="G13" s="213"/>
      <c r="H13" s="213"/>
    </row>
    <row r="14" spans="1:8" ht="15.75">
      <c r="A14" s="73"/>
      <c r="B14" s="74"/>
      <c r="C14" s="74"/>
      <c r="D14" s="75"/>
      <c r="E14" s="76"/>
      <c r="F14" s="111"/>
      <c r="G14" s="111"/>
      <c r="H14" s="77"/>
    </row>
    <row r="15" spans="1:8" ht="15.75">
      <c r="A15" s="217"/>
      <c r="B15" s="218"/>
      <c r="C15" s="218"/>
      <c r="D15" s="218"/>
      <c r="E15" s="219"/>
      <c r="F15" s="81"/>
      <c r="G15" s="81"/>
      <c r="H15" s="79"/>
    </row>
    <row r="16" spans="1:8" ht="18">
      <c r="A16" s="220"/>
      <c r="B16" s="212"/>
      <c r="C16" s="212"/>
      <c r="D16" s="212"/>
      <c r="E16" s="212"/>
      <c r="F16" s="213"/>
      <c r="G16" s="213"/>
      <c r="H16" s="213"/>
    </row>
    <row r="17" spans="1:8" ht="15.75">
      <c r="A17" s="73"/>
      <c r="B17" s="74"/>
      <c r="C17" s="74"/>
      <c r="D17" s="75"/>
      <c r="E17" s="76"/>
      <c r="F17" s="111"/>
      <c r="G17" s="111"/>
      <c r="H17" s="77"/>
    </row>
    <row r="18" spans="1:8" ht="15.75">
      <c r="A18" s="216"/>
      <c r="B18" s="215"/>
      <c r="C18" s="215"/>
      <c r="D18" s="215"/>
      <c r="E18" s="215"/>
      <c r="F18" s="78"/>
      <c r="G18" s="78"/>
      <c r="H18" s="78"/>
    </row>
    <row r="19" spans="1:8" ht="15.75">
      <c r="A19" s="216"/>
      <c r="B19" s="215"/>
      <c r="C19" s="215"/>
      <c r="D19" s="215"/>
      <c r="E19" s="215"/>
      <c r="F19" s="78"/>
      <c r="G19" s="78"/>
      <c r="H19" s="78"/>
    </row>
    <row r="20" spans="1:8" ht="15.75">
      <c r="A20" s="214"/>
      <c r="B20" s="215"/>
      <c r="C20" s="215"/>
      <c r="D20" s="215"/>
      <c r="E20" s="215"/>
      <c r="F20" s="78"/>
      <c r="G20" s="78"/>
      <c r="H20" s="78"/>
    </row>
    <row r="21" spans="1:8" ht="18">
      <c r="A21" s="82"/>
      <c r="B21" s="83"/>
      <c r="C21" s="80"/>
      <c r="D21" s="84"/>
      <c r="E21" s="83"/>
      <c r="F21" s="85"/>
      <c r="G21" s="85"/>
      <c r="H21" s="85"/>
    </row>
    <row r="22" spans="1:8" ht="15.75">
      <c r="A22" s="214"/>
      <c r="B22" s="215"/>
      <c r="C22" s="215"/>
      <c r="D22" s="215"/>
      <c r="E22" s="215"/>
      <c r="F22" s="78"/>
      <c r="G22" s="78"/>
      <c r="H22" s="78"/>
    </row>
  </sheetData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honeticPr fontId="0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topLeftCell="A4" workbookViewId="0">
      <selection activeCell="K8" sqref="K8"/>
    </sheetView>
  </sheetViews>
  <sheetFormatPr defaultRowHeight="12.75"/>
  <cols>
    <col min="5" max="5" width="27.140625" customWidth="1"/>
    <col min="6" max="6" width="21.28515625" customWidth="1"/>
    <col min="7" max="7" width="19.140625" customWidth="1"/>
    <col min="8" max="8" width="21.28515625" customWidth="1"/>
  </cols>
  <sheetData>
    <row r="1" spans="1:9" ht="45.75" customHeight="1">
      <c r="A1" s="211" t="s">
        <v>133</v>
      </c>
      <c r="B1" s="211"/>
      <c r="C1" s="211"/>
      <c r="D1" s="211"/>
      <c r="E1" s="211"/>
      <c r="F1" s="211"/>
      <c r="G1" s="211"/>
      <c r="H1" s="211"/>
      <c r="I1" s="189"/>
    </row>
    <row r="2" spans="1:9" ht="18">
      <c r="A2" s="211" t="s">
        <v>41</v>
      </c>
      <c r="B2" s="211"/>
      <c r="C2" s="211"/>
      <c r="D2" s="211"/>
      <c r="E2" s="211"/>
      <c r="F2" s="211"/>
      <c r="G2" s="224"/>
      <c r="H2" s="224"/>
      <c r="I2" s="70"/>
    </row>
    <row r="3" spans="1:9" ht="18">
      <c r="A3" s="211"/>
      <c r="B3" s="211"/>
      <c r="C3" s="211"/>
      <c r="D3" s="211"/>
      <c r="E3" s="211"/>
      <c r="F3" s="211"/>
      <c r="G3" s="211"/>
      <c r="H3" s="213"/>
      <c r="I3" s="189"/>
    </row>
    <row r="4" spans="1:9" ht="18">
      <c r="A4" s="71"/>
      <c r="B4" s="72"/>
      <c r="C4" s="72"/>
      <c r="D4" s="72"/>
      <c r="E4" s="72"/>
      <c r="F4" s="189"/>
      <c r="G4" s="189"/>
      <c r="H4" s="189"/>
      <c r="I4" s="189"/>
    </row>
    <row r="5" spans="1:9" ht="26.25">
      <c r="A5" s="73"/>
      <c r="B5" s="74"/>
      <c r="C5" s="74"/>
      <c r="D5" s="75"/>
      <c r="E5" s="76"/>
      <c r="F5" s="111" t="s">
        <v>130</v>
      </c>
      <c r="G5" s="111" t="s">
        <v>131</v>
      </c>
      <c r="H5" s="77" t="s">
        <v>132</v>
      </c>
      <c r="I5" s="65"/>
    </row>
    <row r="6" spans="1:9" ht="15.75">
      <c r="A6" s="227" t="s">
        <v>42</v>
      </c>
      <c r="B6" s="222"/>
      <c r="C6" s="222"/>
      <c r="D6" s="222"/>
      <c r="E6" s="228"/>
      <c r="F6" s="108">
        <f>F7+F8</f>
        <v>8505750</v>
      </c>
      <c r="G6" s="108">
        <f>G7+G8</f>
        <v>8581250</v>
      </c>
      <c r="H6" s="108">
        <f>H7+H8</f>
        <v>8692250</v>
      </c>
      <c r="I6" s="189"/>
    </row>
    <row r="7" spans="1:9" ht="15.75">
      <c r="A7" s="216" t="s">
        <v>0</v>
      </c>
      <c r="B7" s="215"/>
      <c r="C7" s="215"/>
      <c r="D7" s="215"/>
      <c r="E7" s="223"/>
      <c r="F7" s="78">
        <v>8505750</v>
      </c>
      <c r="G7" s="78">
        <v>8581250</v>
      </c>
      <c r="H7" s="78">
        <v>8692250</v>
      </c>
      <c r="I7" s="189"/>
    </row>
    <row r="8" spans="1:9" ht="15.75">
      <c r="A8" s="225" t="s">
        <v>1</v>
      </c>
      <c r="B8" s="223"/>
      <c r="C8" s="223"/>
      <c r="D8" s="223"/>
      <c r="E8" s="223"/>
      <c r="F8" s="78">
        <v>0</v>
      </c>
      <c r="G8" s="78">
        <v>0</v>
      </c>
      <c r="H8" s="78">
        <v>0</v>
      </c>
      <c r="I8" s="189"/>
    </row>
    <row r="9" spans="1:9" ht="15.75">
      <c r="A9" s="109" t="s">
        <v>43</v>
      </c>
      <c r="B9" s="190"/>
      <c r="C9" s="190"/>
      <c r="D9" s="190"/>
      <c r="E9" s="190"/>
      <c r="F9" s="107">
        <f>F10+F11</f>
        <v>8315750</v>
      </c>
      <c r="G9" s="107">
        <f>G10+G11</f>
        <v>8581250</v>
      </c>
      <c r="H9" s="107">
        <f>H10+H11</f>
        <v>8692250</v>
      </c>
      <c r="I9" s="189"/>
    </row>
    <row r="10" spans="1:9" ht="15.75">
      <c r="A10" s="214" t="s">
        <v>2</v>
      </c>
      <c r="B10" s="215"/>
      <c r="C10" s="215"/>
      <c r="D10" s="215"/>
      <c r="E10" s="226"/>
      <c r="F10" s="79">
        <v>8090702</v>
      </c>
      <c r="G10" s="79">
        <v>8356102</v>
      </c>
      <c r="H10" s="79">
        <v>8467102</v>
      </c>
      <c r="I10" s="189"/>
    </row>
    <row r="11" spans="1:9" ht="15.75">
      <c r="A11" s="225" t="s">
        <v>3</v>
      </c>
      <c r="B11" s="223"/>
      <c r="C11" s="223"/>
      <c r="D11" s="223"/>
      <c r="E11" s="223"/>
      <c r="F11" s="79">
        <v>225048</v>
      </c>
      <c r="G11" s="79">
        <v>225148</v>
      </c>
      <c r="H11" s="79">
        <v>225148</v>
      </c>
      <c r="I11" s="189"/>
    </row>
    <row r="12" spans="1:9" ht="15.75">
      <c r="A12" s="221" t="s">
        <v>4</v>
      </c>
      <c r="B12" s="222"/>
      <c r="C12" s="222"/>
      <c r="D12" s="222"/>
      <c r="E12" s="222"/>
      <c r="F12" s="108">
        <f>+F6-F9</f>
        <v>190000</v>
      </c>
      <c r="G12" s="108">
        <f>+G6-G9</f>
        <v>0</v>
      </c>
      <c r="H12" s="108">
        <f>+H6-H9</f>
        <v>0</v>
      </c>
      <c r="I12" s="189"/>
    </row>
    <row r="13" spans="1:9" ht="18">
      <c r="A13" s="211"/>
      <c r="B13" s="212"/>
      <c r="C13" s="212"/>
      <c r="D13" s="212"/>
      <c r="E13" s="212"/>
      <c r="F13" s="213"/>
      <c r="G13" s="213"/>
      <c r="H13" s="213"/>
      <c r="I13" s="189"/>
    </row>
    <row r="14" spans="1:9" ht="26.25">
      <c r="A14" s="73"/>
      <c r="B14" s="74"/>
      <c r="C14" s="74"/>
      <c r="D14" s="75"/>
      <c r="E14" s="76"/>
      <c r="F14" s="111" t="s">
        <v>120</v>
      </c>
      <c r="G14" s="111" t="s">
        <v>118</v>
      </c>
      <c r="H14" s="77" t="s">
        <v>119</v>
      </c>
      <c r="I14" s="189"/>
    </row>
    <row r="15" spans="1:9" ht="15.75">
      <c r="A15" s="217" t="s">
        <v>5</v>
      </c>
      <c r="B15" s="218"/>
      <c r="C15" s="218"/>
      <c r="D15" s="218"/>
      <c r="E15" s="219"/>
      <c r="F15" s="81">
        <v>440000</v>
      </c>
      <c r="G15" s="81"/>
      <c r="H15" s="79"/>
      <c r="I15" s="189"/>
    </row>
    <row r="16" spans="1:9" ht="18">
      <c r="A16" s="220"/>
      <c r="B16" s="212"/>
      <c r="C16" s="212"/>
      <c r="D16" s="212"/>
      <c r="E16" s="212"/>
      <c r="F16" s="213"/>
      <c r="G16" s="213"/>
      <c r="H16" s="213"/>
      <c r="I16" s="189"/>
    </row>
    <row r="17" spans="1:9" ht="26.25">
      <c r="A17" s="73"/>
      <c r="B17" s="74"/>
      <c r="C17" s="74"/>
      <c r="D17" s="75"/>
      <c r="E17" s="76"/>
      <c r="F17" s="111" t="s">
        <v>120</v>
      </c>
      <c r="G17" s="111" t="s">
        <v>118</v>
      </c>
      <c r="H17" s="77" t="s">
        <v>119</v>
      </c>
      <c r="I17" s="189"/>
    </row>
    <row r="18" spans="1:9" ht="15.75">
      <c r="A18" s="216" t="s">
        <v>6</v>
      </c>
      <c r="B18" s="215"/>
      <c r="C18" s="215"/>
      <c r="D18" s="215"/>
      <c r="E18" s="215"/>
      <c r="F18" s="78"/>
      <c r="G18" s="78"/>
      <c r="H18" s="78"/>
      <c r="I18" s="189"/>
    </row>
    <row r="19" spans="1:9" ht="15.75">
      <c r="A19" s="216" t="s">
        <v>7</v>
      </c>
      <c r="B19" s="215"/>
      <c r="C19" s="215"/>
      <c r="D19" s="215"/>
      <c r="E19" s="215"/>
      <c r="F19" s="78"/>
      <c r="G19" s="78"/>
      <c r="H19" s="78"/>
      <c r="I19" s="189"/>
    </row>
    <row r="20" spans="1:9" ht="15.75">
      <c r="A20" s="214" t="s">
        <v>8</v>
      </c>
      <c r="B20" s="215"/>
      <c r="C20" s="215"/>
      <c r="D20" s="215"/>
      <c r="E20" s="215"/>
      <c r="F20" s="78"/>
      <c r="G20" s="78"/>
      <c r="H20" s="78"/>
      <c r="I20" s="189"/>
    </row>
    <row r="21" spans="1:9" ht="18">
      <c r="A21" s="82"/>
      <c r="B21" s="83"/>
      <c r="C21" s="191"/>
      <c r="D21" s="84"/>
      <c r="E21" s="83"/>
      <c r="F21" s="85"/>
      <c r="G21" s="85"/>
      <c r="H21" s="85"/>
      <c r="I21" s="189"/>
    </row>
    <row r="22" spans="1:9" ht="15.75">
      <c r="A22" s="214" t="s">
        <v>9</v>
      </c>
      <c r="B22" s="215"/>
      <c r="C22" s="215"/>
      <c r="D22" s="215"/>
      <c r="E22" s="215"/>
      <c r="F22" s="78"/>
      <c r="G22" s="78">
        <f>SUM(G12,G15,G20)</f>
        <v>0</v>
      </c>
      <c r="H22" s="78">
        <f>SUM(H12,H15,H20)</f>
        <v>0</v>
      </c>
      <c r="I22" s="189"/>
    </row>
    <row r="23" spans="1:9">
      <c r="A23" s="189"/>
      <c r="B23" s="189"/>
      <c r="C23" s="189"/>
      <c r="D23" s="86"/>
      <c r="E23" s="189"/>
      <c r="F23" s="189"/>
      <c r="G23" s="189"/>
      <c r="H23" s="189"/>
      <c r="I23" s="189"/>
    </row>
  </sheetData>
  <mergeCells count="16">
    <mergeCell ref="A18:E18"/>
    <mergeCell ref="A19:E19"/>
    <mergeCell ref="A20:E20"/>
    <mergeCell ref="A22:E22"/>
    <mergeCell ref="A10:E10"/>
    <mergeCell ref="A11:E11"/>
    <mergeCell ref="A12:E12"/>
    <mergeCell ref="A13:H13"/>
    <mergeCell ref="A15:E15"/>
    <mergeCell ref="A16:H16"/>
    <mergeCell ref="A8:E8"/>
    <mergeCell ref="A1:H1"/>
    <mergeCell ref="A2:H2"/>
    <mergeCell ref="A3:H3"/>
    <mergeCell ref="A6:E6"/>
    <mergeCell ref="A7:E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2"/>
  <sheetViews>
    <sheetView topLeftCell="A40" workbookViewId="0">
      <selection activeCell="K53" sqref="K53"/>
    </sheetView>
  </sheetViews>
  <sheetFormatPr defaultColWidth="11.42578125" defaultRowHeight="12.75"/>
  <cols>
    <col min="1" max="1" width="16" style="35" customWidth="1"/>
    <col min="2" max="4" width="17.5703125" style="35" customWidth="1"/>
    <col min="5" max="5" width="17.5703125" style="66" customWidth="1"/>
    <col min="6" max="9" width="17.5703125" style="10" customWidth="1"/>
    <col min="10" max="10" width="7.85546875" style="10" customWidth="1"/>
    <col min="11" max="11" width="14.28515625" style="10" customWidth="1"/>
    <col min="12" max="12" width="7.85546875" style="10" customWidth="1"/>
    <col min="13" max="16384" width="11.42578125" style="10"/>
  </cols>
  <sheetData>
    <row r="1" spans="1:9" ht="24" customHeight="1">
      <c r="A1" s="211" t="s">
        <v>10</v>
      </c>
      <c r="B1" s="211"/>
      <c r="C1" s="211"/>
      <c r="D1" s="211"/>
      <c r="E1" s="211"/>
      <c r="F1" s="211"/>
      <c r="G1" s="211"/>
      <c r="H1" s="211"/>
      <c r="I1" s="211"/>
    </row>
    <row r="2" spans="1:9" s="1" customFormat="1" ht="13.5" thickBot="1">
      <c r="A2" s="16"/>
      <c r="I2" s="17" t="s">
        <v>11</v>
      </c>
    </row>
    <row r="3" spans="1:9" s="1" customFormat="1" ht="26.25" thickBot="1">
      <c r="A3" s="91" t="s">
        <v>12</v>
      </c>
      <c r="B3" s="231">
        <v>2019</v>
      </c>
      <c r="C3" s="232"/>
      <c r="D3" s="233"/>
      <c r="E3" s="233"/>
      <c r="F3" s="233"/>
      <c r="G3" s="233"/>
      <c r="H3" s="233"/>
      <c r="I3" s="234"/>
    </row>
    <row r="4" spans="1:9" s="1" customFormat="1" ht="77.25" thickBot="1">
      <c r="A4" s="92" t="s">
        <v>13</v>
      </c>
      <c r="B4" s="18" t="s">
        <v>77</v>
      </c>
      <c r="C4" s="95" t="s">
        <v>78</v>
      </c>
      <c r="D4" s="19" t="s">
        <v>14</v>
      </c>
      <c r="E4" s="19" t="s">
        <v>15</v>
      </c>
      <c r="F4" s="19" t="s">
        <v>16</v>
      </c>
      <c r="G4" s="19" t="s">
        <v>17</v>
      </c>
      <c r="H4" s="19" t="s">
        <v>18</v>
      </c>
      <c r="I4" s="20" t="s">
        <v>19</v>
      </c>
    </row>
    <row r="5" spans="1:9" s="1" customFormat="1" ht="1.5" customHeight="1">
      <c r="A5" s="101"/>
      <c r="B5" s="102"/>
      <c r="C5" s="113"/>
      <c r="D5" s="114"/>
      <c r="E5" s="115"/>
      <c r="F5" s="116"/>
      <c r="G5" s="116"/>
      <c r="H5" s="117">
        <f>H6</f>
        <v>0</v>
      </c>
      <c r="I5" s="118"/>
    </row>
    <row r="6" spans="1:9" s="1" customFormat="1" hidden="1">
      <c r="A6" s="21"/>
      <c r="B6" s="96"/>
      <c r="C6" s="119"/>
      <c r="D6" s="120"/>
      <c r="E6" s="121"/>
      <c r="F6" s="112"/>
      <c r="G6" s="112"/>
      <c r="H6" s="122"/>
      <c r="I6" s="123"/>
    </row>
    <row r="7" spans="1:9" s="1" customFormat="1">
      <c r="A7" s="103">
        <v>636</v>
      </c>
      <c r="B7" s="104"/>
      <c r="C7" s="124">
        <f>C8</f>
        <v>6424500</v>
      </c>
      <c r="D7" s="125"/>
      <c r="E7" s="126"/>
      <c r="F7" s="127">
        <f>F8</f>
        <v>317100</v>
      </c>
      <c r="G7" s="127"/>
      <c r="H7" s="128"/>
      <c r="I7" s="129"/>
    </row>
    <row r="8" spans="1:9" s="1" customFormat="1">
      <c r="A8" s="21">
        <v>6361</v>
      </c>
      <c r="B8" s="96"/>
      <c r="C8" s="119">
        <v>6424500</v>
      </c>
      <c r="D8" s="120"/>
      <c r="E8" s="121"/>
      <c r="F8" s="112">
        <v>317100</v>
      </c>
      <c r="G8" s="112"/>
      <c r="H8" s="122"/>
      <c r="I8" s="123"/>
    </row>
    <row r="9" spans="1:9" s="1" customFormat="1">
      <c r="A9" s="103">
        <v>638</v>
      </c>
      <c r="B9" s="104"/>
      <c r="C9" s="124"/>
      <c r="D9" s="125"/>
      <c r="E9" s="126"/>
      <c r="F9" s="127">
        <f>F10</f>
        <v>0</v>
      </c>
      <c r="G9" s="127"/>
      <c r="H9" s="128"/>
      <c r="I9" s="129"/>
    </row>
    <row r="10" spans="1:9" s="1" customFormat="1">
      <c r="A10" s="21">
        <v>6381</v>
      </c>
      <c r="B10" s="96"/>
      <c r="C10" s="119"/>
      <c r="D10" s="120"/>
      <c r="E10" s="121"/>
      <c r="F10" s="112">
        <v>0</v>
      </c>
      <c r="G10" s="112"/>
      <c r="H10" s="122"/>
      <c r="I10" s="123"/>
    </row>
    <row r="11" spans="1:9" s="1" customFormat="1">
      <c r="A11" s="103">
        <v>652</v>
      </c>
      <c r="B11" s="104"/>
      <c r="C11" s="124"/>
      <c r="D11" s="125"/>
      <c r="E11" s="126">
        <f>E12</f>
        <v>320500</v>
      </c>
      <c r="F11" s="127">
        <f>F12</f>
        <v>90000</v>
      </c>
      <c r="G11" s="127"/>
      <c r="H11" s="128"/>
      <c r="I11" s="129"/>
    </row>
    <row r="12" spans="1:9" s="1" customFormat="1">
      <c r="A12" s="21">
        <v>6526</v>
      </c>
      <c r="B12" s="96"/>
      <c r="C12" s="119"/>
      <c r="D12" s="120"/>
      <c r="E12" s="121">
        <v>320500</v>
      </c>
      <c r="F12" s="112">
        <v>90000</v>
      </c>
      <c r="G12" s="112"/>
      <c r="H12" s="122"/>
      <c r="I12" s="123"/>
    </row>
    <row r="13" spans="1:9" s="1" customFormat="1">
      <c r="A13" s="103">
        <v>661</v>
      </c>
      <c r="B13" s="105"/>
      <c r="C13" s="130"/>
      <c r="D13" s="125">
        <f>D14</f>
        <v>63500</v>
      </c>
      <c r="E13" s="125"/>
      <c r="F13" s="125"/>
      <c r="G13" s="125"/>
      <c r="H13" s="131"/>
      <c r="I13" s="132"/>
    </row>
    <row r="14" spans="1:9" s="1" customFormat="1">
      <c r="A14" s="21">
        <v>6615</v>
      </c>
      <c r="B14" s="22"/>
      <c r="C14" s="133"/>
      <c r="D14" s="120">
        <v>63500</v>
      </c>
      <c r="E14" s="120"/>
      <c r="F14" s="120"/>
      <c r="G14" s="120"/>
      <c r="H14" s="134"/>
      <c r="I14" s="135"/>
    </row>
    <row r="15" spans="1:9" s="1" customFormat="1">
      <c r="A15" s="103">
        <v>663</v>
      </c>
      <c r="B15" s="105"/>
      <c r="C15" s="130"/>
      <c r="D15" s="125"/>
      <c r="E15" s="125"/>
      <c r="F15" s="125"/>
      <c r="G15" s="125">
        <f>G16</f>
        <v>4000</v>
      </c>
      <c r="H15" s="131"/>
      <c r="I15" s="132"/>
    </row>
    <row r="16" spans="1:9" s="1" customFormat="1">
      <c r="A16" s="21">
        <v>6631</v>
      </c>
      <c r="B16" s="22"/>
      <c r="C16" s="133"/>
      <c r="D16" s="120"/>
      <c r="E16" s="120"/>
      <c r="F16" s="120"/>
      <c r="G16" s="120">
        <v>4000</v>
      </c>
      <c r="H16" s="134"/>
      <c r="I16" s="135"/>
    </row>
    <row r="17" spans="1:9" s="1" customFormat="1">
      <c r="A17" s="103">
        <v>671</v>
      </c>
      <c r="B17" s="105">
        <f>B18+B19+B20+B21</f>
        <v>846150</v>
      </c>
      <c r="C17" s="130"/>
      <c r="D17" s="125"/>
      <c r="E17" s="125"/>
      <c r="F17" s="125"/>
      <c r="G17" s="125"/>
      <c r="H17" s="131"/>
      <c r="I17" s="132"/>
    </row>
    <row r="18" spans="1:9" s="1" customFormat="1">
      <c r="A18" s="21" t="s">
        <v>115</v>
      </c>
      <c r="B18" s="22">
        <v>441950</v>
      </c>
      <c r="C18" s="133"/>
      <c r="D18" s="120"/>
      <c r="E18" s="120"/>
      <c r="F18" s="120"/>
      <c r="G18" s="120"/>
      <c r="H18" s="134"/>
      <c r="I18" s="135"/>
    </row>
    <row r="19" spans="1:9" s="1" customFormat="1">
      <c r="A19" s="21" t="s">
        <v>112</v>
      </c>
      <c r="B19" s="22"/>
      <c r="C19" s="133"/>
      <c r="D19" s="120"/>
      <c r="E19" s="120"/>
      <c r="F19" s="120"/>
      <c r="G19" s="120"/>
      <c r="H19" s="134"/>
      <c r="I19" s="135"/>
    </row>
    <row r="20" spans="1:9" s="1" customFormat="1">
      <c r="A20" s="26" t="s">
        <v>116</v>
      </c>
      <c r="B20" s="22">
        <v>242500</v>
      </c>
      <c r="C20" s="133"/>
      <c r="D20" s="120"/>
      <c r="E20" s="120"/>
      <c r="F20" s="120"/>
      <c r="G20" s="120"/>
      <c r="H20" s="134"/>
      <c r="I20" s="135"/>
    </row>
    <row r="21" spans="1:9" s="1" customFormat="1">
      <c r="A21" s="26" t="s">
        <v>124</v>
      </c>
      <c r="B21" s="22">
        <v>161700</v>
      </c>
      <c r="C21" s="133"/>
      <c r="D21" s="120"/>
      <c r="E21" s="120"/>
      <c r="F21" s="120"/>
      <c r="G21" s="120"/>
      <c r="H21" s="134"/>
      <c r="I21" s="135"/>
    </row>
    <row r="22" spans="1:9" s="192" customFormat="1">
      <c r="A22" s="103" t="s">
        <v>127</v>
      </c>
      <c r="B22" s="105"/>
      <c r="C22" s="130"/>
      <c r="D22" s="125"/>
      <c r="E22" s="125">
        <f>E23</f>
        <v>30000</v>
      </c>
      <c r="F22" s="125">
        <f>F23</f>
        <v>410000</v>
      </c>
      <c r="G22" s="125"/>
      <c r="H22" s="131"/>
      <c r="I22" s="132"/>
    </row>
    <row r="23" spans="1:9" s="1" customFormat="1">
      <c r="A23" s="21">
        <v>9221</v>
      </c>
      <c r="B23" s="22"/>
      <c r="C23" s="133"/>
      <c r="D23" s="120"/>
      <c r="E23" s="120">
        <v>30000</v>
      </c>
      <c r="F23" s="120">
        <v>410000</v>
      </c>
      <c r="G23" s="120"/>
      <c r="H23" s="134"/>
      <c r="I23" s="135"/>
    </row>
    <row r="24" spans="1:9" s="1" customFormat="1" ht="13.5" thickBot="1">
      <c r="A24" s="27"/>
      <c r="B24" s="28"/>
      <c r="C24" s="136"/>
      <c r="D24" s="137"/>
      <c r="E24" s="137"/>
      <c r="F24" s="137"/>
      <c r="G24" s="137"/>
      <c r="H24" s="138"/>
      <c r="I24" s="139"/>
    </row>
    <row r="25" spans="1:9" s="1" customFormat="1" ht="30" customHeight="1" thickBot="1">
      <c r="A25" s="32" t="s">
        <v>20</v>
      </c>
      <c r="B25" s="33">
        <f>B5+B9+B11+B13+B15+B17</f>
        <v>846150</v>
      </c>
      <c r="C25" s="140">
        <f>C5+C7+C9+C11+C13+C15+C17</f>
        <v>6424500</v>
      </c>
      <c r="D25" s="140">
        <f t="shared" ref="D25:I25" si="0">D5+D9+D11+D13+D15+D17</f>
        <v>63500</v>
      </c>
      <c r="E25" s="140">
        <f>E5+E9+E11+E13+E15+E17+E22</f>
        <v>350500</v>
      </c>
      <c r="F25" s="140">
        <f>F5+F7+F9+F11+F13+F15+F17+F22</f>
        <v>817100</v>
      </c>
      <c r="G25" s="140">
        <f t="shared" si="0"/>
        <v>4000</v>
      </c>
      <c r="H25" s="140">
        <f>H22</f>
        <v>0</v>
      </c>
      <c r="I25" s="140">
        <f t="shared" si="0"/>
        <v>0</v>
      </c>
    </row>
    <row r="26" spans="1:9" s="1" customFormat="1" ht="28.5" customHeight="1" thickBot="1">
      <c r="A26" s="32" t="s">
        <v>108</v>
      </c>
      <c r="B26" s="235">
        <f>B25+C25+D25+E25+F25+G25+H25+I25</f>
        <v>8505750</v>
      </c>
      <c r="C26" s="236"/>
      <c r="D26" s="236"/>
      <c r="E26" s="236"/>
      <c r="F26" s="236"/>
      <c r="G26" s="236"/>
      <c r="H26" s="236"/>
      <c r="I26" s="237"/>
    </row>
    <row r="27" spans="1:9" ht="13.5" thickBot="1">
      <c r="A27" s="13"/>
      <c r="B27" s="106"/>
      <c r="C27" s="13"/>
      <c r="D27" s="13"/>
      <c r="E27" s="14"/>
      <c r="F27" s="34"/>
      <c r="I27" s="17"/>
    </row>
    <row r="28" spans="1:9" ht="24" customHeight="1" thickBot="1">
      <c r="A28" s="93" t="s">
        <v>12</v>
      </c>
      <c r="B28" s="231" t="s">
        <v>113</v>
      </c>
      <c r="C28" s="232"/>
      <c r="D28" s="233"/>
      <c r="E28" s="233"/>
      <c r="F28" s="233"/>
      <c r="G28" s="233"/>
      <c r="H28" s="233"/>
      <c r="I28" s="234"/>
    </row>
    <row r="29" spans="1:9" ht="77.25" thickBot="1">
      <c r="A29" s="94" t="s">
        <v>13</v>
      </c>
      <c r="B29" s="18" t="s">
        <v>77</v>
      </c>
      <c r="C29" s="95" t="s">
        <v>78</v>
      </c>
      <c r="D29" s="19" t="s">
        <v>14</v>
      </c>
      <c r="E29" s="19" t="s">
        <v>15</v>
      </c>
      <c r="F29" s="19" t="s">
        <v>16</v>
      </c>
      <c r="G29" s="19" t="s">
        <v>17</v>
      </c>
      <c r="H29" s="19" t="s">
        <v>18</v>
      </c>
      <c r="I29" s="20" t="s">
        <v>19</v>
      </c>
    </row>
    <row r="30" spans="1:9">
      <c r="A30" s="3">
        <v>634</v>
      </c>
      <c r="B30" s="4"/>
      <c r="C30" s="4"/>
      <c r="D30" s="5"/>
      <c r="E30" s="6"/>
      <c r="F30" s="7"/>
      <c r="G30" s="7"/>
      <c r="H30" s="8"/>
      <c r="I30" s="9"/>
    </row>
    <row r="31" spans="1:9">
      <c r="A31" s="21">
        <v>636</v>
      </c>
      <c r="B31" s="96"/>
      <c r="C31" s="96">
        <v>6750000</v>
      </c>
      <c r="D31" s="23"/>
      <c r="E31" s="97"/>
      <c r="F31" s="98">
        <v>317100</v>
      </c>
      <c r="G31" s="98"/>
      <c r="H31" s="99"/>
      <c r="I31" s="100"/>
    </row>
    <row r="32" spans="1:9">
      <c r="A32" s="21">
        <v>638</v>
      </c>
      <c r="B32" s="96"/>
      <c r="C32" s="96"/>
      <c r="D32" s="23"/>
      <c r="E32" s="97"/>
      <c r="F32" s="98">
        <v>0</v>
      </c>
      <c r="G32" s="98"/>
      <c r="H32" s="99"/>
      <c r="I32" s="100"/>
    </row>
    <row r="33" spans="1:9">
      <c r="A33" s="21">
        <v>652</v>
      </c>
      <c r="B33" s="22"/>
      <c r="C33" s="22"/>
      <c r="D33" s="23"/>
      <c r="E33" s="23">
        <v>350500</v>
      </c>
      <c r="F33" s="23">
        <v>90000</v>
      </c>
      <c r="G33" s="23"/>
      <c r="H33" s="24"/>
      <c r="I33" s="25"/>
    </row>
    <row r="34" spans="1:9">
      <c r="A34" s="21">
        <v>661</v>
      </c>
      <c r="B34" s="22"/>
      <c r="C34" s="22"/>
      <c r="D34" s="23">
        <v>63500</v>
      </c>
      <c r="E34" s="23"/>
      <c r="F34" s="23"/>
      <c r="G34" s="23"/>
      <c r="H34" s="24"/>
      <c r="I34" s="25"/>
    </row>
    <row r="35" spans="1:9">
      <c r="A35" s="21">
        <v>663</v>
      </c>
      <c r="B35" s="22"/>
      <c r="C35" s="22"/>
      <c r="D35" s="23"/>
      <c r="E35" s="23"/>
      <c r="F35" s="23"/>
      <c r="G35" s="23">
        <v>4000</v>
      </c>
      <c r="H35" s="24"/>
      <c r="I35" s="25"/>
    </row>
    <row r="36" spans="1:9">
      <c r="A36" s="21">
        <v>671</v>
      </c>
      <c r="B36" s="22">
        <v>846150</v>
      </c>
      <c r="C36" s="22"/>
      <c r="D36" s="23"/>
      <c r="E36" s="23"/>
      <c r="F36" s="23"/>
      <c r="G36" s="23"/>
      <c r="H36" s="24"/>
      <c r="I36" s="25"/>
    </row>
    <row r="37" spans="1:9">
      <c r="A37" s="103" t="s">
        <v>127</v>
      </c>
      <c r="B37" s="22"/>
      <c r="C37" s="22"/>
      <c r="D37" s="23"/>
      <c r="E37" s="23"/>
      <c r="F37" s="23"/>
      <c r="G37" s="23"/>
      <c r="H37" s="24"/>
      <c r="I37" s="25"/>
    </row>
    <row r="38" spans="1:9">
      <c r="A38" s="21">
        <v>9221</v>
      </c>
      <c r="B38" s="22"/>
      <c r="C38" s="22"/>
      <c r="D38" s="23"/>
      <c r="E38" s="23"/>
      <c r="F38" s="23">
        <v>160000</v>
      </c>
      <c r="G38" s="23"/>
      <c r="H38" s="24"/>
      <c r="I38" s="25"/>
    </row>
    <row r="39" spans="1:9">
      <c r="A39" s="26"/>
      <c r="B39" s="22"/>
      <c r="C39" s="22"/>
      <c r="D39" s="23"/>
      <c r="E39" s="23"/>
      <c r="F39" s="23"/>
      <c r="G39" s="23"/>
      <c r="H39" s="24"/>
      <c r="I39" s="25"/>
    </row>
    <row r="40" spans="1:9" ht="13.5" thickBot="1">
      <c r="A40" s="27"/>
      <c r="B40" s="28"/>
      <c r="C40" s="28"/>
      <c r="D40" s="29"/>
      <c r="E40" s="29"/>
      <c r="F40" s="29"/>
      <c r="G40" s="29"/>
      <c r="H40" s="30"/>
      <c r="I40" s="31"/>
    </row>
    <row r="41" spans="1:9" s="1" customFormat="1" ht="30" customHeight="1" thickBot="1">
      <c r="A41" s="32" t="s">
        <v>20</v>
      </c>
      <c r="B41" s="33">
        <f t="shared" ref="B41:I41" si="1">SUM(B30:B36)</f>
        <v>846150</v>
      </c>
      <c r="C41" s="33">
        <f t="shared" si="1"/>
        <v>6750000</v>
      </c>
      <c r="D41" s="33">
        <f t="shared" si="1"/>
        <v>63500</v>
      </c>
      <c r="E41" s="33">
        <f t="shared" si="1"/>
        <v>350500</v>
      </c>
      <c r="F41" s="33">
        <f>SUM(F30:F40)</f>
        <v>567100</v>
      </c>
      <c r="G41" s="33">
        <f t="shared" si="1"/>
        <v>4000</v>
      </c>
      <c r="H41" s="33">
        <f>H37</f>
        <v>0</v>
      </c>
      <c r="I41" s="33">
        <f t="shared" si="1"/>
        <v>0</v>
      </c>
    </row>
    <row r="42" spans="1:9" s="1" customFormat="1" ht="28.5" customHeight="1" thickBot="1">
      <c r="A42" s="32" t="s">
        <v>109</v>
      </c>
      <c r="B42" s="235">
        <f>B41+C41+D41+E41+F41+G41+H41+I41</f>
        <v>8581250</v>
      </c>
      <c r="C42" s="236"/>
      <c r="D42" s="236"/>
      <c r="E42" s="236"/>
      <c r="F42" s="236"/>
      <c r="G42" s="236"/>
      <c r="H42" s="236"/>
      <c r="I42" s="237"/>
    </row>
    <row r="43" spans="1:9" ht="13.5" thickBot="1">
      <c r="E43" s="36"/>
      <c r="F43" s="37"/>
    </row>
    <row r="44" spans="1:9" ht="26.25" thickBot="1">
      <c r="A44" s="93" t="s">
        <v>12</v>
      </c>
      <c r="B44" s="231" t="s">
        <v>129</v>
      </c>
      <c r="C44" s="232"/>
      <c r="D44" s="233"/>
      <c r="E44" s="233"/>
      <c r="F44" s="233"/>
      <c r="G44" s="233"/>
      <c r="H44" s="233"/>
      <c r="I44" s="234"/>
    </row>
    <row r="45" spans="1:9" ht="77.25" thickBot="1">
      <c r="A45" s="94" t="s">
        <v>13</v>
      </c>
      <c r="B45" s="18" t="s">
        <v>77</v>
      </c>
      <c r="C45" s="95" t="s">
        <v>78</v>
      </c>
      <c r="D45" s="19" t="s">
        <v>14</v>
      </c>
      <c r="E45" s="19" t="s">
        <v>15</v>
      </c>
      <c r="F45" s="19" t="s">
        <v>16</v>
      </c>
      <c r="G45" s="19" t="s">
        <v>17</v>
      </c>
      <c r="H45" s="19" t="s">
        <v>18</v>
      </c>
      <c r="I45" s="20" t="s">
        <v>19</v>
      </c>
    </row>
    <row r="46" spans="1:9">
      <c r="A46" s="3">
        <v>634</v>
      </c>
      <c r="B46" s="4"/>
      <c r="C46" s="4"/>
      <c r="D46" s="5"/>
      <c r="E46" s="6"/>
      <c r="F46" s="7"/>
      <c r="G46" s="7"/>
      <c r="H46" s="8"/>
      <c r="I46" s="9"/>
    </row>
    <row r="47" spans="1:9">
      <c r="A47" s="21">
        <v>636</v>
      </c>
      <c r="B47" s="96"/>
      <c r="C47" s="96">
        <v>6881000</v>
      </c>
      <c r="D47" s="23"/>
      <c r="E47" s="97"/>
      <c r="F47" s="98">
        <v>317100</v>
      </c>
      <c r="G47" s="98"/>
      <c r="H47" s="99"/>
      <c r="I47" s="100"/>
    </row>
    <row r="48" spans="1:9">
      <c r="A48" s="21">
        <v>638</v>
      </c>
      <c r="B48" s="22"/>
      <c r="C48" s="22"/>
      <c r="D48" s="23"/>
      <c r="E48" s="23"/>
      <c r="F48" s="187">
        <v>140000</v>
      </c>
      <c r="G48" s="23"/>
      <c r="H48" s="24"/>
      <c r="I48" s="25"/>
    </row>
    <row r="49" spans="1:9">
      <c r="A49" s="21">
        <v>652</v>
      </c>
      <c r="B49" s="22"/>
      <c r="C49" s="22"/>
      <c r="D49" s="23"/>
      <c r="E49" s="23">
        <v>350500</v>
      </c>
      <c r="F49" s="23">
        <v>90000</v>
      </c>
      <c r="G49" s="23"/>
      <c r="H49" s="24"/>
      <c r="I49" s="25"/>
    </row>
    <row r="50" spans="1:9">
      <c r="A50" s="21">
        <v>661</v>
      </c>
      <c r="B50" s="22"/>
      <c r="C50" s="22"/>
      <c r="D50" s="23">
        <v>63500</v>
      </c>
      <c r="E50" s="23"/>
      <c r="F50" s="23"/>
      <c r="G50" s="23"/>
      <c r="H50" s="24"/>
      <c r="I50" s="25"/>
    </row>
    <row r="51" spans="1:9">
      <c r="A51" s="21">
        <v>663</v>
      </c>
      <c r="B51" s="22"/>
      <c r="C51" s="22"/>
      <c r="D51" s="23"/>
      <c r="E51" s="23"/>
      <c r="F51" s="23"/>
      <c r="G51" s="23">
        <v>4000</v>
      </c>
      <c r="H51" s="24"/>
      <c r="I51" s="25"/>
    </row>
    <row r="52" spans="1:9" ht="13.5" customHeight="1">
      <c r="A52" s="21">
        <v>671</v>
      </c>
      <c r="B52" s="22">
        <v>846150</v>
      </c>
      <c r="C52" s="22"/>
      <c r="D52" s="23"/>
      <c r="E52" s="23"/>
      <c r="F52" s="23"/>
      <c r="G52" s="23"/>
      <c r="H52" s="24"/>
      <c r="I52" s="25"/>
    </row>
    <row r="53" spans="1:9" ht="13.5" customHeight="1">
      <c r="A53" s="103" t="s">
        <v>127</v>
      </c>
      <c r="B53" s="22"/>
      <c r="C53" s="22"/>
      <c r="D53" s="23"/>
      <c r="E53" s="23"/>
      <c r="F53" s="23"/>
      <c r="G53" s="23"/>
      <c r="H53" s="24"/>
      <c r="I53" s="25"/>
    </row>
    <row r="54" spans="1:9" ht="13.5" customHeight="1">
      <c r="A54" s="21">
        <v>9221</v>
      </c>
      <c r="B54" s="22"/>
      <c r="C54" s="22"/>
      <c r="D54" s="23"/>
      <c r="E54" s="23"/>
      <c r="F54" s="23"/>
      <c r="G54" s="23"/>
      <c r="H54" s="24"/>
      <c r="I54" s="25"/>
    </row>
    <row r="55" spans="1:9" ht="13.5" thickBot="1">
      <c r="A55" s="27"/>
      <c r="B55" s="28"/>
      <c r="C55" s="28"/>
      <c r="D55" s="29"/>
      <c r="E55" s="29"/>
      <c r="F55" s="29"/>
      <c r="G55" s="29"/>
      <c r="H55" s="30"/>
      <c r="I55" s="31"/>
    </row>
    <row r="56" spans="1:9" s="1" customFormat="1" ht="30" customHeight="1" thickBot="1">
      <c r="A56" s="32" t="s">
        <v>20</v>
      </c>
      <c r="B56" s="33">
        <f>SUM(B46:B55)</f>
        <v>846150</v>
      </c>
      <c r="C56" s="33">
        <f t="shared" ref="C56:I56" si="2">SUM(C46:C55)</f>
        <v>6881000</v>
      </c>
      <c r="D56" s="33">
        <f t="shared" si="2"/>
        <v>63500</v>
      </c>
      <c r="E56" s="33">
        <f t="shared" si="2"/>
        <v>350500</v>
      </c>
      <c r="F56" s="33">
        <f t="shared" si="2"/>
        <v>547100</v>
      </c>
      <c r="G56" s="33">
        <f t="shared" si="2"/>
        <v>4000</v>
      </c>
      <c r="H56" s="33">
        <f t="shared" si="2"/>
        <v>0</v>
      </c>
      <c r="I56" s="33">
        <f t="shared" si="2"/>
        <v>0</v>
      </c>
    </row>
    <row r="57" spans="1:9" s="1" customFormat="1" ht="28.5" customHeight="1" thickBot="1">
      <c r="A57" s="32" t="s">
        <v>117</v>
      </c>
      <c r="B57" s="235">
        <f>B56+C56+D56+E56+F56+G56+H56+I56</f>
        <v>8692250</v>
      </c>
      <c r="C57" s="236"/>
      <c r="D57" s="236"/>
      <c r="E57" s="236"/>
      <c r="F57" s="236"/>
      <c r="G57" s="236"/>
      <c r="H57" s="236"/>
      <c r="I57" s="237"/>
    </row>
    <row r="58" spans="1:9" ht="13.5" customHeight="1">
      <c r="D58" s="38"/>
      <c r="E58" s="36"/>
      <c r="F58" s="39"/>
    </row>
    <row r="59" spans="1:9" ht="13.5" customHeight="1">
      <c r="D59" s="38"/>
      <c r="E59" s="40"/>
      <c r="F59" s="41"/>
    </row>
    <row r="60" spans="1:9" ht="13.5" customHeight="1">
      <c r="E60" s="42"/>
      <c r="F60" s="43"/>
    </row>
    <row r="61" spans="1:9" ht="13.5" customHeight="1">
      <c r="E61" s="44"/>
      <c r="F61" s="45"/>
    </row>
    <row r="62" spans="1:9" ht="13.5" customHeight="1">
      <c r="E62" s="36"/>
      <c r="F62" s="37"/>
    </row>
    <row r="63" spans="1:9" ht="28.5" customHeight="1">
      <c r="D63" s="38"/>
      <c r="E63" s="36"/>
      <c r="F63" s="46"/>
    </row>
    <row r="64" spans="1:9" ht="13.5" customHeight="1">
      <c r="D64" s="38"/>
      <c r="E64" s="36"/>
      <c r="F64" s="41"/>
    </row>
    <row r="65" spans="2:6" ht="13.5" customHeight="1">
      <c r="E65" s="36"/>
      <c r="F65" s="37"/>
    </row>
    <row r="66" spans="2:6" ht="13.5" customHeight="1">
      <c r="E66" s="36"/>
      <c r="F66" s="45"/>
    </row>
    <row r="67" spans="2:6" ht="13.5" customHeight="1">
      <c r="E67" s="36"/>
      <c r="F67" s="37"/>
    </row>
    <row r="68" spans="2:6" ht="22.5" customHeight="1">
      <c r="E68" s="36"/>
      <c r="F68" s="47"/>
    </row>
    <row r="69" spans="2:6" ht="13.5" customHeight="1">
      <c r="E69" s="42"/>
      <c r="F69" s="43"/>
    </row>
    <row r="70" spans="2:6" ht="13.5" customHeight="1">
      <c r="B70" s="38"/>
      <c r="C70" s="38"/>
      <c r="E70" s="42"/>
      <c r="F70" s="48"/>
    </row>
    <row r="71" spans="2:6" ht="13.5" customHeight="1">
      <c r="D71" s="38"/>
      <c r="E71" s="42"/>
      <c r="F71" s="49"/>
    </row>
    <row r="72" spans="2:6" ht="13.5" customHeight="1">
      <c r="D72" s="38"/>
      <c r="E72" s="44"/>
      <c r="F72" s="41"/>
    </row>
    <row r="73" spans="2:6" ht="13.5" customHeight="1">
      <c r="E73" s="36"/>
      <c r="F73" s="37"/>
    </row>
    <row r="74" spans="2:6" ht="13.5" customHeight="1">
      <c r="B74" s="38"/>
      <c r="C74" s="38"/>
      <c r="E74" s="36"/>
      <c r="F74" s="39"/>
    </row>
    <row r="75" spans="2:6" ht="13.5" customHeight="1">
      <c r="D75" s="38"/>
      <c r="E75" s="36"/>
      <c r="F75" s="48"/>
    </row>
    <row r="76" spans="2:6" ht="13.5" customHeight="1">
      <c r="D76" s="38"/>
      <c r="E76" s="44"/>
      <c r="F76" s="41"/>
    </row>
    <row r="77" spans="2:6" ht="13.5" customHeight="1">
      <c r="E77" s="42"/>
      <c r="F77" s="37"/>
    </row>
    <row r="78" spans="2:6" ht="13.5" customHeight="1">
      <c r="D78" s="38"/>
      <c r="E78" s="42"/>
      <c r="F78" s="48"/>
    </row>
    <row r="79" spans="2:6" ht="22.5" customHeight="1">
      <c r="E79" s="44"/>
      <c r="F79" s="47"/>
    </row>
    <row r="80" spans="2:6" ht="13.5" customHeight="1">
      <c r="E80" s="36"/>
      <c r="F80" s="37"/>
    </row>
    <row r="81" spans="1:6" ht="13.5" customHeight="1">
      <c r="E81" s="44"/>
      <c r="F81" s="41"/>
    </row>
    <row r="82" spans="1:6" ht="13.5" customHeight="1">
      <c r="E82" s="36"/>
      <c r="F82" s="37"/>
    </row>
    <row r="83" spans="1:6" ht="13.5" customHeight="1">
      <c r="E83" s="36"/>
      <c r="F83" s="37"/>
    </row>
    <row r="84" spans="1:6" ht="13.5" customHeight="1">
      <c r="A84" s="38"/>
      <c r="E84" s="50"/>
      <c r="F84" s="48"/>
    </row>
    <row r="85" spans="1:6" ht="13.5" customHeight="1">
      <c r="B85" s="38"/>
      <c r="C85" s="38"/>
      <c r="D85" s="38"/>
      <c r="E85" s="51"/>
      <c r="F85" s="48"/>
    </row>
    <row r="86" spans="1:6" ht="13.5" customHeight="1">
      <c r="B86" s="38"/>
      <c r="C86" s="38"/>
      <c r="D86" s="38"/>
      <c r="E86" s="51"/>
      <c r="F86" s="39"/>
    </row>
    <row r="87" spans="1:6" ht="13.5" customHeight="1">
      <c r="B87" s="38"/>
      <c r="C87" s="38"/>
      <c r="D87" s="38"/>
      <c r="E87" s="44"/>
      <c r="F87" s="45"/>
    </row>
    <row r="88" spans="1:6">
      <c r="E88" s="36"/>
      <c r="F88" s="37"/>
    </row>
    <row r="89" spans="1:6">
      <c r="B89" s="38"/>
      <c r="C89" s="38"/>
      <c r="E89" s="36"/>
      <c r="F89" s="48"/>
    </row>
    <row r="90" spans="1:6">
      <c r="D90" s="38"/>
      <c r="E90" s="36"/>
      <c r="F90" s="39"/>
    </row>
    <row r="91" spans="1:6">
      <c r="D91" s="38"/>
      <c r="E91" s="44"/>
      <c r="F91" s="41"/>
    </row>
    <row r="92" spans="1:6">
      <c r="E92" s="36"/>
      <c r="F92" s="37"/>
    </row>
    <row r="93" spans="1:6">
      <c r="E93" s="36"/>
      <c r="F93" s="37"/>
    </row>
    <row r="94" spans="1:6">
      <c r="E94" s="52"/>
      <c r="F94" s="53"/>
    </row>
    <row r="95" spans="1:6">
      <c r="E95" s="36"/>
      <c r="F95" s="37"/>
    </row>
    <row r="96" spans="1:6">
      <c r="E96" s="36"/>
      <c r="F96" s="37"/>
    </row>
    <row r="97" spans="1:6">
      <c r="E97" s="36"/>
      <c r="F97" s="37"/>
    </row>
    <row r="98" spans="1:6">
      <c r="E98" s="44"/>
      <c r="F98" s="41"/>
    </row>
    <row r="99" spans="1:6">
      <c r="E99" s="36"/>
      <c r="F99" s="37"/>
    </row>
    <row r="100" spans="1:6">
      <c r="E100" s="44"/>
      <c r="F100" s="41"/>
    </row>
    <row r="101" spans="1:6">
      <c r="E101" s="36"/>
      <c r="F101" s="37"/>
    </row>
    <row r="102" spans="1:6">
      <c r="E102" s="36"/>
      <c r="F102" s="37"/>
    </row>
    <row r="103" spans="1:6">
      <c r="E103" s="36"/>
      <c r="F103" s="37"/>
    </row>
    <row r="104" spans="1:6">
      <c r="E104" s="36"/>
      <c r="F104" s="37"/>
    </row>
    <row r="105" spans="1:6" ht="28.5" customHeight="1">
      <c r="A105" s="54"/>
      <c r="B105" s="54"/>
      <c r="C105" s="54"/>
      <c r="D105" s="54"/>
      <c r="E105" s="55"/>
      <c r="F105" s="56"/>
    </row>
    <row r="106" spans="1:6">
      <c r="D106" s="38"/>
      <c r="E106" s="36"/>
      <c r="F106" s="39"/>
    </row>
    <row r="107" spans="1:6">
      <c r="E107" s="57"/>
      <c r="F107" s="58"/>
    </row>
    <row r="108" spans="1:6">
      <c r="E108" s="36"/>
      <c r="F108" s="37"/>
    </row>
    <row r="109" spans="1:6">
      <c r="E109" s="52"/>
      <c r="F109" s="53"/>
    </row>
    <row r="110" spans="1:6">
      <c r="E110" s="52"/>
      <c r="F110" s="53"/>
    </row>
    <row r="111" spans="1:6">
      <c r="E111" s="36"/>
      <c r="F111" s="37"/>
    </row>
    <row r="112" spans="1:6">
      <c r="E112" s="44"/>
      <c r="F112" s="41"/>
    </row>
    <row r="113" spans="4:6">
      <c r="E113" s="36"/>
      <c r="F113" s="37"/>
    </row>
    <row r="114" spans="4:6">
      <c r="E114" s="36"/>
      <c r="F114" s="37"/>
    </row>
    <row r="115" spans="4:6">
      <c r="E115" s="44"/>
      <c r="F115" s="41"/>
    </row>
    <row r="116" spans="4:6">
      <c r="E116" s="36"/>
      <c r="F116" s="37"/>
    </row>
    <row r="117" spans="4:6">
      <c r="E117" s="52"/>
      <c r="F117" s="53"/>
    </row>
    <row r="118" spans="4:6">
      <c r="E118" s="44"/>
      <c r="F118" s="58"/>
    </row>
    <row r="119" spans="4:6">
      <c r="E119" s="42"/>
      <c r="F119" s="53"/>
    </row>
    <row r="120" spans="4:6">
      <c r="E120" s="44"/>
      <c r="F120" s="41"/>
    </row>
    <row r="121" spans="4:6">
      <c r="E121" s="36"/>
      <c r="F121" s="37"/>
    </row>
    <row r="122" spans="4:6">
      <c r="D122" s="38"/>
      <c r="E122" s="36"/>
      <c r="F122" s="39"/>
    </row>
    <row r="123" spans="4:6">
      <c r="E123" s="42"/>
      <c r="F123" s="41"/>
    </row>
    <row r="124" spans="4:6">
      <c r="E124" s="42"/>
      <c r="F124" s="53"/>
    </row>
    <row r="125" spans="4:6">
      <c r="D125" s="38"/>
      <c r="E125" s="42"/>
      <c r="F125" s="59"/>
    </row>
    <row r="126" spans="4:6">
      <c r="D126" s="38"/>
      <c r="E126" s="44"/>
      <c r="F126" s="45"/>
    </row>
    <row r="127" spans="4:6">
      <c r="E127" s="36"/>
      <c r="F127" s="37"/>
    </row>
    <row r="128" spans="4:6">
      <c r="E128" s="57"/>
      <c r="F128" s="60"/>
    </row>
    <row r="129" spans="1:6" ht="11.25" customHeight="1">
      <c r="E129" s="52"/>
      <c r="F129" s="53"/>
    </row>
    <row r="130" spans="1:6" ht="24" customHeight="1">
      <c r="B130" s="38"/>
      <c r="C130" s="38"/>
      <c r="E130" s="52"/>
      <c r="F130" s="61"/>
    </row>
    <row r="131" spans="1:6" ht="15" customHeight="1">
      <c r="D131" s="38"/>
      <c r="E131" s="52"/>
      <c r="F131" s="61"/>
    </row>
    <row r="132" spans="1:6" ht="11.25" customHeight="1">
      <c r="E132" s="57"/>
      <c r="F132" s="58"/>
    </row>
    <row r="133" spans="1:6">
      <c r="E133" s="52"/>
      <c r="F133" s="53"/>
    </row>
    <row r="134" spans="1:6" ht="13.5" customHeight="1">
      <c r="B134" s="38"/>
      <c r="C134" s="38"/>
      <c r="E134" s="52"/>
      <c r="F134" s="62"/>
    </row>
    <row r="135" spans="1:6" ht="12.75" customHeight="1">
      <c r="D135" s="38"/>
      <c r="E135" s="52"/>
      <c r="F135" s="39"/>
    </row>
    <row r="136" spans="1:6" ht="12.75" customHeight="1">
      <c r="D136" s="38"/>
      <c r="E136" s="44"/>
      <c r="F136" s="45"/>
    </row>
    <row r="137" spans="1:6">
      <c r="E137" s="36"/>
      <c r="F137" s="37"/>
    </row>
    <row r="138" spans="1:6">
      <c r="D138" s="38"/>
      <c r="E138" s="36"/>
      <c r="F138" s="59"/>
    </row>
    <row r="139" spans="1:6">
      <c r="E139" s="57"/>
      <c r="F139" s="58"/>
    </row>
    <row r="140" spans="1:6">
      <c r="E140" s="52"/>
      <c r="F140" s="53"/>
    </row>
    <row r="141" spans="1:6">
      <c r="E141" s="36"/>
      <c r="F141" s="37"/>
    </row>
    <row r="142" spans="1:6" ht="19.5" customHeight="1">
      <c r="A142" s="63"/>
      <c r="B142" s="13"/>
      <c r="C142" s="13"/>
      <c r="D142" s="13"/>
      <c r="E142" s="13"/>
      <c r="F142" s="48"/>
    </row>
    <row r="143" spans="1:6" ht="15" customHeight="1">
      <c r="A143" s="38"/>
      <c r="E143" s="50"/>
      <c r="F143" s="48"/>
    </row>
    <row r="144" spans="1:6">
      <c r="A144" s="38"/>
      <c r="B144" s="38"/>
      <c r="C144" s="38"/>
      <c r="E144" s="50"/>
      <c r="F144" s="39"/>
    </row>
    <row r="145" spans="1:6">
      <c r="D145" s="38"/>
      <c r="E145" s="36"/>
      <c r="F145" s="48"/>
    </row>
    <row r="146" spans="1:6">
      <c r="E146" s="40"/>
      <c r="F146" s="41"/>
    </row>
    <row r="147" spans="1:6">
      <c r="B147" s="38"/>
      <c r="C147" s="38"/>
      <c r="E147" s="36"/>
      <c r="F147" s="39"/>
    </row>
    <row r="148" spans="1:6">
      <c r="D148" s="38"/>
      <c r="E148" s="36"/>
      <c r="F148" s="39"/>
    </row>
    <row r="149" spans="1:6">
      <c r="E149" s="44"/>
      <c r="F149" s="45"/>
    </row>
    <row r="150" spans="1:6" ht="22.5" customHeight="1">
      <c r="D150" s="38"/>
      <c r="E150" s="36"/>
      <c r="F150" s="46"/>
    </row>
    <row r="151" spans="1:6">
      <c r="E151" s="36"/>
      <c r="F151" s="45"/>
    </row>
    <row r="152" spans="1:6">
      <c r="B152" s="38"/>
      <c r="C152" s="38"/>
      <c r="E152" s="42"/>
      <c r="F152" s="48"/>
    </row>
    <row r="153" spans="1:6">
      <c r="D153" s="38"/>
      <c r="E153" s="42"/>
      <c r="F153" s="49"/>
    </row>
    <row r="154" spans="1:6">
      <c r="E154" s="44"/>
      <c r="F154" s="41"/>
    </row>
    <row r="155" spans="1:6" ht="13.5" customHeight="1">
      <c r="A155" s="38"/>
      <c r="E155" s="50"/>
      <c r="F155" s="48"/>
    </row>
    <row r="156" spans="1:6" ht="13.5" customHeight="1">
      <c r="B156" s="38"/>
      <c r="C156" s="38"/>
      <c r="E156" s="36"/>
      <c r="F156" s="48"/>
    </row>
    <row r="157" spans="1:6" ht="13.5" customHeight="1">
      <c r="D157" s="38"/>
      <c r="E157" s="36"/>
      <c r="F157" s="39"/>
    </row>
    <row r="158" spans="1:6">
      <c r="D158" s="38"/>
      <c r="E158" s="44"/>
      <c r="F158" s="41"/>
    </row>
    <row r="159" spans="1:6">
      <c r="D159" s="38"/>
      <c r="E159" s="36"/>
      <c r="F159" s="39"/>
    </row>
    <row r="160" spans="1:6">
      <c r="E160" s="57"/>
      <c r="F160" s="58"/>
    </row>
    <row r="161" spans="1:6">
      <c r="D161" s="38"/>
      <c r="E161" s="42"/>
      <c r="F161" s="59"/>
    </row>
    <row r="162" spans="1:6">
      <c r="D162" s="38"/>
      <c r="E162" s="44"/>
      <c r="F162" s="45"/>
    </row>
    <row r="163" spans="1:6">
      <c r="E163" s="57"/>
      <c r="F163" s="64"/>
    </row>
    <row r="164" spans="1:6">
      <c r="B164" s="38"/>
      <c r="C164" s="38"/>
      <c r="E164" s="52"/>
      <c r="F164" s="62"/>
    </row>
    <row r="165" spans="1:6">
      <c r="D165" s="38"/>
      <c r="E165" s="52"/>
      <c r="F165" s="39"/>
    </row>
    <row r="166" spans="1:6">
      <c r="D166" s="38"/>
      <c r="E166" s="44"/>
      <c r="F166" s="45"/>
    </row>
    <row r="167" spans="1:6">
      <c r="D167" s="38"/>
      <c r="E167" s="44"/>
      <c r="F167" s="45"/>
    </row>
    <row r="168" spans="1:6">
      <c r="E168" s="36"/>
      <c r="F168" s="37"/>
    </row>
    <row r="169" spans="1:6" s="65" customFormat="1" ht="18" customHeight="1">
      <c r="A169" s="229"/>
      <c r="B169" s="230"/>
      <c r="C169" s="230"/>
      <c r="D169" s="230"/>
      <c r="E169" s="230"/>
      <c r="F169" s="230"/>
    </row>
    <row r="170" spans="1:6" ht="28.5" customHeight="1">
      <c r="A170" s="54"/>
      <c r="B170" s="54"/>
      <c r="C170" s="54"/>
      <c r="D170" s="54"/>
      <c r="E170" s="55"/>
      <c r="F170" s="56"/>
    </row>
    <row r="172" spans="1:6" ht="15.75">
      <c r="A172" s="67"/>
      <c r="B172" s="38"/>
      <c r="C172" s="38"/>
      <c r="D172" s="38"/>
      <c r="E172" s="68"/>
      <c r="F172" s="12"/>
    </row>
    <row r="173" spans="1:6">
      <c r="A173" s="38"/>
      <c r="B173" s="38"/>
      <c r="C173" s="38"/>
      <c r="D173" s="38"/>
      <c r="E173" s="68"/>
      <c r="F173" s="12"/>
    </row>
    <row r="174" spans="1:6" ht="17.25" customHeight="1">
      <c r="A174" s="38"/>
      <c r="B174" s="38"/>
      <c r="C174" s="38"/>
      <c r="D174" s="38"/>
      <c r="E174" s="68"/>
      <c r="F174" s="12"/>
    </row>
    <row r="175" spans="1:6" ht="13.5" customHeight="1">
      <c r="A175" s="38"/>
      <c r="B175" s="38"/>
      <c r="C175" s="38"/>
      <c r="D175" s="38"/>
      <c r="E175" s="68"/>
      <c r="F175" s="12"/>
    </row>
    <row r="176" spans="1:6">
      <c r="A176" s="38"/>
      <c r="B176" s="38"/>
      <c r="C176" s="38"/>
      <c r="D176" s="38"/>
      <c r="E176" s="68"/>
      <c r="F176" s="12"/>
    </row>
    <row r="177" spans="1:6">
      <c r="A177" s="38"/>
      <c r="B177" s="38"/>
      <c r="C177" s="38"/>
      <c r="D177" s="38"/>
    </row>
    <row r="178" spans="1:6">
      <c r="A178" s="38"/>
      <c r="B178" s="38"/>
      <c r="C178" s="38"/>
      <c r="D178" s="38"/>
      <c r="E178" s="68"/>
      <c r="F178" s="12"/>
    </row>
    <row r="179" spans="1:6">
      <c r="A179" s="38"/>
      <c r="B179" s="38"/>
      <c r="C179" s="38"/>
      <c r="D179" s="38"/>
      <c r="E179" s="68"/>
      <c r="F179" s="69"/>
    </row>
    <row r="180" spans="1:6">
      <c r="A180" s="38"/>
      <c r="B180" s="38"/>
      <c r="C180" s="38"/>
      <c r="D180" s="38"/>
      <c r="E180" s="68"/>
      <c r="F180" s="12"/>
    </row>
    <row r="181" spans="1:6" ht="22.5" customHeight="1">
      <c r="A181" s="38"/>
      <c r="B181" s="38"/>
      <c r="C181" s="38"/>
      <c r="D181" s="38"/>
      <c r="E181" s="68"/>
      <c r="F181" s="46"/>
    </row>
    <row r="182" spans="1:6" ht="22.5" customHeight="1">
      <c r="E182" s="44"/>
      <c r="F182" s="47"/>
    </row>
  </sheetData>
  <mergeCells count="8">
    <mergeCell ref="A169:F169"/>
    <mergeCell ref="B3:I3"/>
    <mergeCell ref="B57:I57"/>
    <mergeCell ref="A1:I1"/>
    <mergeCell ref="B26:I26"/>
    <mergeCell ref="B28:I28"/>
    <mergeCell ref="B42:I42"/>
    <mergeCell ref="B44:I44"/>
  </mergeCells>
  <phoneticPr fontId="0" type="noConversion"/>
  <printOptions horizontalCentered="1"/>
  <pageMargins left="0.19685039370078741" right="0.19685039370078741" top="0.23622047244094491" bottom="0.19685039370078741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3" manualBreakCount="3">
    <brk id="26" max="8" man="1"/>
    <brk id="103" max="9" man="1"/>
    <brk id="167" max="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74"/>
  <sheetViews>
    <sheetView tabSelected="1" workbookViewId="0">
      <pane ySplit="3" topLeftCell="A177" activePane="bottomLeft" state="frozen"/>
      <selection pane="bottomLeft" activeCell="P186" sqref="P186"/>
    </sheetView>
  </sheetViews>
  <sheetFormatPr defaultColWidth="11.42578125" defaultRowHeight="12.75"/>
  <cols>
    <col min="1" max="1" width="10.140625" style="88" customWidth="1"/>
    <col min="2" max="2" width="36.42578125" style="89" customWidth="1"/>
    <col min="3" max="3" width="12.140625" style="2" customWidth="1"/>
    <col min="4" max="5" width="11.28515625" style="2" customWidth="1"/>
    <col min="6" max="6" width="6.5703125" style="2" bestFit="1" customWidth="1"/>
    <col min="7" max="7" width="8.85546875" style="2" customWidth="1"/>
    <col min="8" max="8" width="7.7109375" style="2" customWidth="1"/>
    <col min="9" max="9" width="7" style="2" customWidth="1"/>
    <col min="10" max="10" width="7.28515625" style="2" customWidth="1"/>
    <col min="11" max="11" width="9.42578125" style="2" customWidth="1"/>
    <col min="12" max="12" width="12.85546875" style="2" hidden="1" customWidth="1"/>
    <col min="13" max="13" width="10" style="2" customWidth="1"/>
    <col min="14" max="14" width="11.42578125" style="2" customWidth="1"/>
    <col min="15" max="15" width="12.85546875" style="2" hidden="1" customWidth="1"/>
    <col min="16" max="16" width="12.85546875" style="2" customWidth="1"/>
    <col min="17" max="16384" width="11.42578125" style="10"/>
  </cols>
  <sheetData>
    <row r="1" spans="1:16" ht="24" customHeight="1">
      <c r="A1" s="244" t="s">
        <v>21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6"/>
      <c r="N1" s="10"/>
      <c r="O1" s="10"/>
      <c r="P1" s="10"/>
    </row>
    <row r="2" spans="1:16" s="12" customFormat="1" ht="56.25">
      <c r="A2" s="90" t="s">
        <v>22</v>
      </c>
      <c r="B2" s="90" t="s">
        <v>23</v>
      </c>
      <c r="C2" s="11" t="s">
        <v>125</v>
      </c>
      <c r="D2" s="90" t="s">
        <v>77</v>
      </c>
      <c r="E2" s="90" t="s">
        <v>100</v>
      </c>
      <c r="F2" s="90" t="s">
        <v>14</v>
      </c>
      <c r="G2" s="90" t="s">
        <v>15</v>
      </c>
      <c r="H2" s="90" t="s">
        <v>101</v>
      </c>
      <c r="I2" s="90" t="s">
        <v>24</v>
      </c>
      <c r="J2" s="90" t="s">
        <v>102</v>
      </c>
      <c r="K2" s="11" t="s">
        <v>103</v>
      </c>
      <c r="L2" s="11"/>
      <c r="M2" s="11" t="s">
        <v>111</v>
      </c>
      <c r="N2" s="11" t="s">
        <v>114</v>
      </c>
      <c r="O2" s="11"/>
      <c r="P2" s="11" t="s">
        <v>126</v>
      </c>
    </row>
    <row r="3" spans="1:16" ht="2.25" customHeight="1">
      <c r="A3" s="150"/>
      <c r="B3" s="154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</row>
    <row r="4" spans="1:16" s="12" customFormat="1">
      <c r="A4" s="150"/>
      <c r="B4" s="156" t="s">
        <v>105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</row>
    <row r="5" spans="1:16">
      <c r="A5" s="150"/>
      <c r="B5" s="151" t="s">
        <v>106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</row>
    <row r="6" spans="1:16" s="12" customFormat="1">
      <c r="A6" s="239" t="s">
        <v>87</v>
      </c>
      <c r="B6" s="239"/>
      <c r="C6" s="158">
        <f>SUM(D6:K6)</f>
        <v>6420500</v>
      </c>
      <c r="D6" s="158">
        <f t="shared" ref="D6:J6" si="0">D8</f>
        <v>0</v>
      </c>
      <c r="E6" s="158">
        <f t="shared" si="0"/>
        <v>6420500</v>
      </c>
      <c r="F6" s="158">
        <f t="shared" si="0"/>
        <v>0</v>
      </c>
      <c r="G6" s="158">
        <f t="shared" si="0"/>
        <v>0</v>
      </c>
      <c r="H6" s="158">
        <f t="shared" si="0"/>
        <v>0</v>
      </c>
      <c r="I6" s="158">
        <f t="shared" si="0"/>
        <v>0</v>
      </c>
      <c r="J6" s="158">
        <f t="shared" si="0"/>
        <v>0</v>
      </c>
      <c r="K6" s="158"/>
      <c r="L6" s="158"/>
      <c r="M6" s="158"/>
      <c r="N6" s="158">
        <f t="shared" ref="N6" si="1">N8</f>
        <v>6746000</v>
      </c>
      <c r="O6" s="158"/>
      <c r="P6" s="158">
        <f t="shared" ref="P6" si="2">P8</f>
        <v>6877000</v>
      </c>
    </row>
    <row r="7" spans="1:16" s="12" customFormat="1" ht="12.75" customHeight="1">
      <c r="A7" s="141" t="s">
        <v>82</v>
      </c>
      <c r="B7" s="159" t="s">
        <v>83</v>
      </c>
      <c r="C7" s="160">
        <f t="shared" ref="C7:C24" si="3">SUM(D7:K7)</f>
        <v>6420500</v>
      </c>
      <c r="D7" s="160">
        <f t="shared" ref="D7:J7" si="4">D8</f>
        <v>0</v>
      </c>
      <c r="E7" s="160">
        <f t="shared" si="4"/>
        <v>6420500</v>
      </c>
      <c r="F7" s="160">
        <f t="shared" si="4"/>
        <v>0</v>
      </c>
      <c r="G7" s="160">
        <f t="shared" si="4"/>
        <v>0</v>
      </c>
      <c r="H7" s="160">
        <f t="shared" si="4"/>
        <v>0</v>
      </c>
      <c r="I7" s="160">
        <f t="shared" si="4"/>
        <v>0</v>
      </c>
      <c r="J7" s="160">
        <f t="shared" si="4"/>
        <v>0</v>
      </c>
      <c r="K7" s="160"/>
      <c r="L7" s="160"/>
      <c r="M7" s="160"/>
      <c r="N7" s="160">
        <f t="shared" ref="N7" si="5">N8</f>
        <v>6746000</v>
      </c>
      <c r="O7" s="160"/>
      <c r="P7" s="160">
        <f t="shared" ref="P7" si="6">P8</f>
        <v>6877000</v>
      </c>
    </row>
    <row r="8" spans="1:16" s="12" customFormat="1">
      <c r="A8" s="144">
        <v>3</v>
      </c>
      <c r="B8" s="161" t="s">
        <v>25</v>
      </c>
      <c r="C8" s="162">
        <f t="shared" si="3"/>
        <v>6420500</v>
      </c>
      <c r="D8" s="162">
        <f t="shared" ref="D8:J8" si="7">D9+D19</f>
        <v>0</v>
      </c>
      <c r="E8" s="162">
        <f t="shared" si="7"/>
        <v>6420500</v>
      </c>
      <c r="F8" s="162">
        <f t="shared" si="7"/>
        <v>0</v>
      </c>
      <c r="G8" s="162">
        <f t="shared" si="7"/>
        <v>0</v>
      </c>
      <c r="H8" s="162">
        <f t="shared" si="7"/>
        <v>0</v>
      </c>
      <c r="I8" s="162">
        <f t="shared" si="7"/>
        <v>0</v>
      </c>
      <c r="J8" s="162">
        <f t="shared" si="7"/>
        <v>0</v>
      </c>
      <c r="K8" s="162"/>
      <c r="L8" s="162"/>
      <c r="M8" s="162"/>
      <c r="N8" s="162">
        <f t="shared" ref="N8" si="8">N9+N19</f>
        <v>6746000</v>
      </c>
      <c r="O8" s="162"/>
      <c r="P8" s="162">
        <f t="shared" ref="P8" si="9">P9+P19</f>
        <v>6877000</v>
      </c>
    </row>
    <row r="9" spans="1:16" s="12" customFormat="1">
      <c r="A9" s="147">
        <v>31</v>
      </c>
      <c r="B9" s="148" t="s">
        <v>26</v>
      </c>
      <c r="C9" s="149">
        <f t="shared" si="3"/>
        <v>6005000</v>
      </c>
      <c r="D9" s="149">
        <f>D10+D14+D16</f>
        <v>0</v>
      </c>
      <c r="E9" s="149">
        <f>E10+E14+E16</f>
        <v>6005000</v>
      </c>
      <c r="F9" s="149">
        <f t="shared" ref="F9:J9" si="10">F10+F14+F16</f>
        <v>0</v>
      </c>
      <c r="G9" s="149">
        <f t="shared" si="10"/>
        <v>0</v>
      </c>
      <c r="H9" s="149">
        <f t="shared" si="10"/>
        <v>0</v>
      </c>
      <c r="I9" s="149">
        <f t="shared" si="10"/>
        <v>0</v>
      </c>
      <c r="J9" s="149">
        <f t="shared" si="10"/>
        <v>0</v>
      </c>
      <c r="K9" s="149"/>
      <c r="L9" s="149"/>
      <c r="M9" s="149"/>
      <c r="N9" s="149">
        <v>6320000</v>
      </c>
      <c r="O9" s="149"/>
      <c r="P9" s="149">
        <v>6450000</v>
      </c>
    </row>
    <row r="10" spans="1:16">
      <c r="A10" s="150">
        <v>311</v>
      </c>
      <c r="B10" s="151" t="s">
        <v>27</v>
      </c>
      <c r="C10" s="163">
        <f t="shared" si="3"/>
        <v>4990000</v>
      </c>
      <c r="D10" s="163">
        <f t="shared" ref="D10:J10" si="11">D11+D12+D13</f>
        <v>0</v>
      </c>
      <c r="E10" s="163">
        <f t="shared" si="11"/>
        <v>4990000</v>
      </c>
      <c r="F10" s="163">
        <f t="shared" si="11"/>
        <v>0</v>
      </c>
      <c r="G10" s="163">
        <f t="shared" si="11"/>
        <v>0</v>
      </c>
      <c r="H10" s="163">
        <f t="shared" si="11"/>
        <v>0</v>
      </c>
      <c r="I10" s="163">
        <f t="shared" si="11"/>
        <v>0</v>
      </c>
      <c r="J10" s="163">
        <f t="shared" si="11"/>
        <v>0</v>
      </c>
      <c r="K10" s="163"/>
      <c r="L10" s="163"/>
      <c r="M10" s="163"/>
      <c r="N10" s="163"/>
      <c r="O10" s="163"/>
      <c r="P10" s="163"/>
    </row>
    <row r="11" spans="1:16" ht="12.75" customHeight="1">
      <c r="A11" s="153">
        <v>3111</v>
      </c>
      <c r="B11" s="154" t="s">
        <v>44</v>
      </c>
      <c r="C11" s="152">
        <f>SUM(D11:K11)</f>
        <v>4900000</v>
      </c>
      <c r="D11" s="152">
        <v>0</v>
      </c>
      <c r="E11" s="152">
        <v>4900000</v>
      </c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</row>
    <row r="12" spans="1:16" ht="12.75" customHeight="1">
      <c r="A12" s="153">
        <v>3113</v>
      </c>
      <c r="B12" s="154" t="s">
        <v>45</v>
      </c>
      <c r="C12" s="152">
        <f t="shared" si="3"/>
        <v>50000</v>
      </c>
      <c r="D12" s="152">
        <v>0</v>
      </c>
      <c r="E12" s="152">
        <v>50000</v>
      </c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</row>
    <row r="13" spans="1:16" ht="12.75" customHeight="1">
      <c r="A13" s="153">
        <v>3114</v>
      </c>
      <c r="B13" s="154" t="s">
        <v>46</v>
      </c>
      <c r="C13" s="152">
        <f t="shared" si="3"/>
        <v>40000</v>
      </c>
      <c r="D13" s="152">
        <v>0</v>
      </c>
      <c r="E13" s="152">
        <v>40000</v>
      </c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</row>
    <row r="14" spans="1:16" ht="12.75" customHeight="1">
      <c r="A14" s="150">
        <v>312</v>
      </c>
      <c r="B14" s="151" t="s">
        <v>28</v>
      </c>
      <c r="C14" s="163">
        <f t="shared" si="3"/>
        <v>175000</v>
      </c>
      <c r="D14" s="163">
        <v>0</v>
      </c>
      <c r="E14" s="163">
        <f>E15</f>
        <v>175000</v>
      </c>
      <c r="F14" s="163">
        <f t="shared" ref="F14:J14" si="12">F15</f>
        <v>0</v>
      </c>
      <c r="G14" s="163">
        <f t="shared" si="12"/>
        <v>0</v>
      </c>
      <c r="H14" s="163">
        <f t="shared" si="12"/>
        <v>0</v>
      </c>
      <c r="I14" s="163">
        <f t="shared" si="12"/>
        <v>0</v>
      </c>
      <c r="J14" s="163">
        <f t="shared" si="12"/>
        <v>0</v>
      </c>
      <c r="K14" s="163"/>
      <c r="L14" s="163"/>
      <c r="M14" s="163"/>
      <c r="N14" s="163"/>
      <c r="O14" s="163"/>
      <c r="P14" s="163"/>
    </row>
    <row r="15" spans="1:16" ht="12.75" customHeight="1">
      <c r="A15" s="153">
        <v>3121</v>
      </c>
      <c r="B15" s="154" t="s">
        <v>28</v>
      </c>
      <c r="C15" s="152">
        <f t="shared" si="3"/>
        <v>175000</v>
      </c>
      <c r="D15" s="152">
        <v>0</v>
      </c>
      <c r="E15" s="152">
        <v>175000</v>
      </c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</row>
    <row r="16" spans="1:16">
      <c r="A16" s="150">
        <v>313</v>
      </c>
      <c r="B16" s="151" t="s">
        <v>29</v>
      </c>
      <c r="C16" s="163">
        <f t="shared" si="3"/>
        <v>840000</v>
      </c>
      <c r="D16" s="163">
        <f t="shared" ref="D16:J16" si="13">D17+D18</f>
        <v>0</v>
      </c>
      <c r="E16" s="163">
        <f t="shared" si="13"/>
        <v>840000</v>
      </c>
      <c r="F16" s="163">
        <f t="shared" si="13"/>
        <v>0</v>
      </c>
      <c r="G16" s="163">
        <f t="shared" si="13"/>
        <v>0</v>
      </c>
      <c r="H16" s="163">
        <f t="shared" si="13"/>
        <v>0</v>
      </c>
      <c r="I16" s="163">
        <f t="shared" si="13"/>
        <v>0</v>
      </c>
      <c r="J16" s="163">
        <f t="shared" si="13"/>
        <v>0</v>
      </c>
      <c r="K16" s="163"/>
      <c r="L16" s="163"/>
      <c r="M16" s="163"/>
      <c r="N16" s="163"/>
      <c r="O16" s="163"/>
      <c r="P16" s="163"/>
    </row>
    <row r="17" spans="1:16" ht="12.75" customHeight="1">
      <c r="A17" s="153">
        <v>3132</v>
      </c>
      <c r="B17" s="154" t="s">
        <v>47</v>
      </c>
      <c r="C17" s="152">
        <f t="shared" si="3"/>
        <v>750000</v>
      </c>
      <c r="D17" s="152">
        <v>0</v>
      </c>
      <c r="E17" s="152">
        <v>750000</v>
      </c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26.25" customHeight="1">
      <c r="A18" s="153">
        <v>3133</v>
      </c>
      <c r="B18" s="154" t="s">
        <v>48</v>
      </c>
      <c r="C18" s="152">
        <f t="shared" si="3"/>
        <v>90000</v>
      </c>
      <c r="D18" s="152">
        <v>0</v>
      </c>
      <c r="E18" s="152">
        <v>90000</v>
      </c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</row>
    <row r="19" spans="1:16">
      <c r="A19" s="147">
        <v>32</v>
      </c>
      <c r="B19" s="148" t="s">
        <v>30</v>
      </c>
      <c r="C19" s="149">
        <f t="shared" si="3"/>
        <v>415500</v>
      </c>
      <c r="D19" s="149">
        <f t="shared" ref="D19:J19" si="14">D20+D22</f>
        <v>0</v>
      </c>
      <c r="E19" s="149">
        <f t="shared" si="14"/>
        <v>415500</v>
      </c>
      <c r="F19" s="149">
        <f t="shared" si="14"/>
        <v>0</v>
      </c>
      <c r="G19" s="149">
        <f t="shared" si="14"/>
        <v>0</v>
      </c>
      <c r="H19" s="149">
        <f t="shared" si="14"/>
        <v>0</v>
      </c>
      <c r="I19" s="149">
        <f t="shared" si="14"/>
        <v>0</v>
      </c>
      <c r="J19" s="149">
        <f t="shared" si="14"/>
        <v>0</v>
      </c>
      <c r="K19" s="149"/>
      <c r="L19" s="149"/>
      <c r="M19" s="149"/>
      <c r="N19" s="149">
        <f>N22+N20</f>
        <v>426000</v>
      </c>
      <c r="O19" s="149"/>
      <c r="P19" s="149">
        <f>P20+P22</f>
        <v>427000</v>
      </c>
    </row>
    <row r="20" spans="1:16">
      <c r="A20" s="150">
        <v>321</v>
      </c>
      <c r="B20" s="151" t="s">
        <v>31</v>
      </c>
      <c r="C20" s="163">
        <f t="shared" si="3"/>
        <v>390000</v>
      </c>
      <c r="D20" s="163">
        <f t="shared" ref="D20:J20" si="15">D21</f>
        <v>0</v>
      </c>
      <c r="E20" s="163">
        <f t="shared" si="15"/>
        <v>390000</v>
      </c>
      <c r="F20" s="163">
        <f t="shared" si="15"/>
        <v>0</v>
      </c>
      <c r="G20" s="163">
        <f t="shared" si="15"/>
        <v>0</v>
      </c>
      <c r="H20" s="163">
        <f t="shared" si="15"/>
        <v>0</v>
      </c>
      <c r="I20" s="163">
        <f t="shared" si="15"/>
        <v>0</v>
      </c>
      <c r="J20" s="163">
        <f t="shared" si="15"/>
        <v>0</v>
      </c>
      <c r="K20" s="163"/>
      <c r="L20" s="163"/>
      <c r="M20" s="163"/>
      <c r="N20" s="163">
        <v>400000</v>
      </c>
      <c r="O20" s="163"/>
      <c r="P20" s="163">
        <v>400000</v>
      </c>
    </row>
    <row r="21" spans="1:16" ht="12.75" customHeight="1">
      <c r="A21" s="153">
        <v>3212</v>
      </c>
      <c r="B21" s="154" t="s">
        <v>50</v>
      </c>
      <c r="C21" s="152">
        <f t="shared" si="3"/>
        <v>390000</v>
      </c>
      <c r="D21" s="152">
        <v>0</v>
      </c>
      <c r="E21" s="152">
        <v>390000</v>
      </c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</row>
    <row r="22" spans="1:16" ht="24.75" customHeight="1">
      <c r="A22" s="150">
        <v>329</v>
      </c>
      <c r="B22" s="151" t="s">
        <v>34</v>
      </c>
      <c r="C22" s="152">
        <f t="shared" si="3"/>
        <v>25500</v>
      </c>
      <c r="D22" s="152">
        <v>0</v>
      </c>
      <c r="E22" s="163">
        <f>E23</f>
        <v>25500</v>
      </c>
      <c r="F22" s="163">
        <f t="shared" ref="F22:J22" si="16">F23</f>
        <v>0</v>
      </c>
      <c r="G22" s="163">
        <f t="shared" si="16"/>
        <v>0</v>
      </c>
      <c r="H22" s="163">
        <f t="shared" si="16"/>
        <v>0</v>
      </c>
      <c r="I22" s="163">
        <f t="shared" si="16"/>
        <v>0</v>
      </c>
      <c r="J22" s="163">
        <f t="shared" si="16"/>
        <v>0</v>
      </c>
      <c r="K22" s="163"/>
      <c r="L22" s="163"/>
      <c r="M22" s="163"/>
      <c r="N22" s="163">
        <v>26000</v>
      </c>
      <c r="O22" s="163"/>
      <c r="P22" s="163">
        <v>27000</v>
      </c>
    </row>
    <row r="23" spans="1:16" ht="12.75" customHeight="1">
      <c r="A23" s="153">
        <v>3295</v>
      </c>
      <c r="B23" s="154" t="s">
        <v>71</v>
      </c>
      <c r="C23" s="152">
        <v>25500</v>
      </c>
      <c r="D23" s="152">
        <v>0</v>
      </c>
      <c r="E23" s="152">
        <v>25500</v>
      </c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</row>
    <row r="24" spans="1:16">
      <c r="A24" s="153"/>
      <c r="B24" s="154"/>
      <c r="C24" s="152">
        <f t="shared" si="3"/>
        <v>0</v>
      </c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</row>
    <row r="25" spans="1:16" ht="26.25" customHeight="1">
      <c r="A25" s="240" t="s">
        <v>93</v>
      </c>
      <c r="B25" s="240"/>
      <c r="C25" s="164">
        <f>SUM(D25:K25)</f>
        <v>587002</v>
      </c>
      <c r="D25" s="164">
        <f>D26+D59</f>
        <v>441950</v>
      </c>
      <c r="E25" s="164">
        <f t="shared" ref="E25:J25" si="17">E27</f>
        <v>0</v>
      </c>
      <c r="F25" s="164">
        <f t="shared" si="17"/>
        <v>45452</v>
      </c>
      <c r="G25" s="164">
        <f t="shared" si="17"/>
        <v>47500</v>
      </c>
      <c r="H25" s="164">
        <f t="shared" si="17"/>
        <v>48100</v>
      </c>
      <c r="I25" s="164">
        <f t="shared" si="17"/>
        <v>4000</v>
      </c>
      <c r="J25" s="164">
        <f t="shared" si="17"/>
        <v>0</v>
      </c>
      <c r="K25" s="164"/>
      <c r="L25" s="164"/>
      <c r="M25" s="164"/>
      <c r="N25" s="164">
        <f>N26+N59</f>
        <v>587002</v>
      </c>
      <c r="O25" s="164"/>
      <c r="P25" s="164">
        <f>P26+P59</f>
        <v>587002</v>
      </c>
    </row>
    <row r="26" spans="1:16">
      <c r="A26" s="242" t="s">
        <v>97</v>
      </c>
      <c r="B26" s="242"/>
      <c r="C26" s="143">
        <f t="shared" ref="C26:C58" si="18">SUM(D26:K26)</f>
        <v>494842</v>
      </c>
      <c r="D26" s="143">
        <f t="shared" ref="D26:J26" si="19">D27</f>
        <v>349790</v>
      </c>
      <c r="E26" s="143">
        <f t="shared" si="19"/>
        <v>0</v>
      </c>
      <c r="F26" s="143">
        <f t="shared" si="19"/>
        <v>45452</v>
      </c>
      <c r="G26" s="143">
        <f t="shared" si="19"/>
        <v>47500</v>
      </c>
      <c r="H26" s="143">
        <f t="shared" si="19"/>
        <v>48100</v>
      </c>
      <c r="I26" s="143">
        <f t="shared" si="19"/>
        <v>4000</v>
      </c>
      <c r="J26" s="143">
        <f t="shared" si="19"/>
        <v>0</v>
      </c>
      <c r="K26" s="143"/>
      <c r="L26" s="143"/>
      <c r="M26" s="143"/>
      <c r="N26" s="143">
        <f>N27</f>
        <v>494842</v>
      </c>
      <c r="O26" s="143"/>
      <c r="P26" s="143">
        <f>P27</f>
        <v>494842</v>
      </c>
    </row>
    <row r="27" spans="1:16">
      <c r="A27" s="144">
        <v>3</v>
      </c>
      <c r="B27" s="145" t="s">
        <v>25</v>
      </c>
      <c r="C27" s="146">
        <f t="shared" si="18"/>
        <v>494842</v>
      </c>
      <c r="D27" s="146">
        <f t="shared" ref="D27:J27" si="20">D28+D56</f>
        <v>349790</v>
      </c>
      <c r="E27" s="146">
        <f t="shared" si="20"/>
        <v>0</v>
      </c>
      <c r="F27" s="146">
        <f t="shared" si="20"/>
        <v>45452</v>
      </c>
      <c r="G27" s="146">
        <f t="shared" si="20"/>
        <v>47500</v>
      </c>
      <c r="H27" s="146">
        <f t="shared" si="20"/>
        <v>48100</v>
      </c>
      <c r="I27" s="146">
        <f t="shared" si="20"/>
        <v>4000</v>
      </c>
      <c r="J27" s="146">
        <f t="shared" si="20"/>
        <v>0</v>
      </c>
      <c r="K27" s="146"/>
      <c r="L27" s="146"/>
      <c r="M27" s="146"/>
      <c r="N27" s="146">
        <f>N28+N56</f>
        <v>494842</v>
      </c>
      <c r="O27" s="146"/>
      <c r="P27" s="146">
        <f>P28+P56</f>
        <v>494842</v>
      </c>
    </row>
    <row r="28" spans="1:16" s="12" customFormat="1">
      <c r="A28" s="147">
        <v>32</v>
      </c>
      <c r="B28" s="148" t="s">
        <v>30</v>
      </c>
      <c r="C28" s="149">
        <f t="shared" si="18"/>
        <v>490642</v>
      </c>
      <c r="D28" s="149">
        <f>D29+D33+D38+D47+D49+D67</f>
        <v>345590</v>
      </c>
      <c r="E28" s="149">
        <f t="shared" ref="E28:J28" si="21">E29+E33+E38+E47+E49</f>
        <v>0</v>
      </c>
      <c r="F28" s="149">
        <f t="shared" si="21"/>
        <v>45452</v>
      </c>
      <c r="G28" s="149">
        <f t="shared" si="21"/>
        <v>47500</v>
      </c>
      <c r="H28" s="149">
        <f t="shared" si="21"/>
        <v>48100</v>
      </c>
      <c r="I28" s="149">
        <f t="shared" si="21"/>
        <v>4000</v>
      </c>
      <c r="J28" s="149">
        <f t="shared" si="21"/>
        <v>0</v>
      </c>
      <c r="K28" s="149"/>
      <c r="L28" s="149"/>
      <c r="M28" s="149"/>
      <c r="N28" s="149">
        <v>490642</v>
      </c>
      <c r="O28" s="149"/>
      <c r="P28" s="149">
        <v>490642</v>
      </c>
    </row>
    <row r="29" spans="1:16">
      <c r="A29" s="150">
        <v>321</v>
      </c>
      <c r="B29" s="151" t="s">
        <v>31</v>
      </c>
      <c r="C29" s="163">
        <f t="shared" si="18"/>
        <v>48000</v>
      </c>
      <c r="D29" s="163">
        <f t="shared" ref="D29:K29" si="22">D30+D31+D32</f>
        <v>28000</v>
      </c>
      <c r="E29" s="163">
        <f t="shared" si="22"/>
        <v>0</v>
      </c>
      <c r="F29" s="163">
        <f t="shared" si="22"/>
        <v>20000</v>
      </c>
      <c r="G29" s="163">
        <f t="shared" si="22"/>
        <v>0</v>
      </c>
      <c r="H29" s="163">
        <f t="shared" si="22"/>
        <v>0</v>
      </c>
      <c r="I29" s="163">
        <f t="shared" si="22"/>
        <v>0</v>
      </c>
      <c r="J29" s="163">
        <f t="shared" si="22"/>
        <v>0</v>
      </c>
      <c r="K29" s="163">
        <f t="shared" si="22"/>
        <v>0</v>
      </c>
      <c r="L29" s="163"/>
      <c r="M29" s="163"/>
      <c r="N29" s="163"/>
      <c r="O29" s="163"/>
      <c r="P29" s="163"/>
    </row>
    <row r="30" spans="1:16" ht="12.75" customHeight="1">
      <c r="A30" s="153">
        <v>3211</v>
      </c>
      <c r="B30" s="154" t="s">
        <v>49</v>
      </c>
      <c r="C30" s="163">
        <f t="shared" si="18"/>
        <v>40000</v>
      </c>
      <c r="D30" s="152">
        <v>20000</v>
      </c>
      <c r="E30" s="152"/>
      <c r="F30" s="152">
        <v>20000</v>
      </c>
      <c r="G30" s="152"/>
      <c r="H30" s="152"/>
      <c r="I30" s="152"/>
      <c r="J30" s="152"/>
      <c r="K30" s="152"/>
      <c r="L30" s="152"/>
      <c r="M30" s="152"/>
      <c r="N30" s="152"/>
      <c r="O30" s="152"/>
      <c r="P30" s="152"/>
    </row>
    <row r="31" spans="1:16" ht="12.75" customHeight="1">
      <c r="A31" s="153">
        <v>3213</v>
      </c>
      <c r="B31" s="154" t="s">
        <v>51</v>
      </c>
      <c r="C31" s="163">
        <f t="shared" si="18"/>
        <v>5000</v>
      </c>
      <c r="D31" s="152">
        <v>5000</v>
      </c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</row>
    <row r="32" spans="1:16" ht="12.75" customHeight="1">
      <c r="A32" s="153">
        <v>3214</v>
      </c>
      <c r="B32" s="154" t="s">
        <v>52</v>
      </c>
      <c r="C32" s="163">
        <f t="shared" si="18"/>
        <v>3000</v>
      </c>
      <c r="D32" s="152">
        <v>3000</v>
      </c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</row>
    <row r="33" spans="1:16">
      <c r="A33" s="150">
        <v>322</v>
      </c>
      <c r="B33" s="151" t="s">
        <v>32</v>
      </c>
      <c r="C33" s="163">
        <f t="shared" si="18"/>
        <v>229292</v>
      </c>
      <c r="D33" s="163">
        <f>SUM(D34:D37)</f>
        <v>209840</v>
      </c>
      <c r="E33" s="163">
        <f t="shared" ref="E33:K33" si="23">SUM(E34:E37)</f>
        <v>0</v>
      </c>
      <c r="F33" s="163">
        <f t="shared" si="23"/>
        <v>19452</v>
      </c>
      <c r="G33" s="163">
        <f t="shared" si="23"/>
        <v>0</v>
      </c>
      <c r="H33" s="163">
        <f t="shared" si="23"/>
        <v>0</v>
      </c>
      <c r="I33" s="163">
        <f t="shared" si="23"/>
        <v>0</v>
      </c>
      <c r="J33" s="163">
        <f t="shared" si="23"/>
        <v>0</v>
      </c>
      <c r="K33" s="163">
        <f t="shared" si="23"/>
        <v>0</v>
      </c>
      <c r="L33" s="163"/>
      <c r="M33" s="163"/>
      <c r="N33" s="163">
        <f t="shared" ref="N33" si="24">SUM(N34:N37)</f>
        <v>0</v>
      </c>
      <c r="O33" s="163"/>
      <c r="P33" s="163"/>
    </row>
    <row r="34" spans="1:16" ht="12.75" customHeight="1">
      <c r="A34" s="153">
        <v>3221</v>
      </c>
      <c r="B34" s="154" t="s">
        <v>53</v>
      </c>
      <c r="C34" s="152">
        <f t="shared" si="18"/>
        <v>37840</v>
      </c>
      <c r="D34" s="152">
        <v>35840</v>
      </c>
      <c r="E34" s="152"/>
      <c r="F34" s="152">
        <v>2000</v>
      </c>
      <c r="G34" s="152"/>
      <c r="H34" s="152"/>
      <c r="I34" s="152"/>
      <c r="J34" s="152"/>
      <c r="K34" s="152"/>
      <c r="L34" s="152"/>
      <c r="M34" s="152"/>
      <c r="N34" s="152"/>
      <c r="O34" s="152"/>
      <c r="P34" s="152"/>
    </row>
    <row r="35" spans="1:16" ht="12.75" customHeight="1">
      <c r="A35" s="153">
        <v>3223</v>
      </c>
      <c r="B35" s="154" t="s">
        <v>55</v>
      </c>
      <c r="C35" s="152">
        <v>183500</v>
      </c>
      <c r="D35" s="152">
        <v>170000</v>
      </c>
      <c r="E35" s="152"/>
      <c r="F35" s="152">
        <v>13000</v>
      </c>
      <c r="G35" s="152"/>
      <c r="H35" s="152"/>
      <c r="I35" s="152"/>
      <c r="J35" s="152"/>
      <c r="K35" s="152"/>
      <c r="L35" s="152"/>
      <c r="M35" s="152"/>
      <c r="N35" s="152"/>
      <c r="O35" s="152"/>
      <c r="P35" s="152"/>
    </row>
    <row r="36" spans="1:16" ht="12.75" customHeight="1">
      <c r="A36" s="153">
        <v>3225</v>
      </c>
      <c r="B36" s="154" t="s">
        <v>57</v>
      </c>
      <c r="C36" s="152">
        <f t="shared" si="18"/>
        <v>4452</v>
      </c>
      <c r="D36" s="152">
        <v>2000</v>
      </c>
      <c r="E36" s="152"/>
      <c r="F36" s="152">
        <v>2452</v>
      </c>
      <c r="G36" s="152"/>
      <c r="H36" s="152"/>
      <c r="I36" s="152"/>
      <c r="J36" s="152"/>
      <c r="K36" s="152"/>
      <c r="L36" s="152"/>
      <c r="M36" s="152"/>
      <c r="N36" s="152"/>
      <c r="O36" s="152"/>
      <c r="P36" s="152"/>
    </row>
    <row r="37" spans="1:16" ht="12.75" customHeight="1">
      <c r="A37" s="153">
        <v>3227</v>
      </c>
      <c r="B37" s="154" t="s">
        <v>58</v>
      </c>
      <c r="C37" s="152">
        <f t="shared" si="18"/>
        <v>4000</v>
      </c>
      <c r="D37" s="152">
        <v>2000</v>
      </c>
      <c r="E37" s="152"/>
      <c r="F37" s="152">
        <v>2000</v>
      </c>
      <c r="G37" s="152"/>
      <c r="H37" s="152"/>
      <c r="I37" s="152"/>
      <c r="J37" s="152"/>
      <c r="K37" s="152"/>
      <c r="L37" s="152"/>
      <c r="M37" s="152"/>
      <c r="N37" s="152"/>
      <c r="O37" s="152"/>
      <c r="P37" s="152"/>
    </row>
    <row r="38" spans="1:16">
      <c r="A38" s="150">
        <v>323</v>
      </c>
      <c r="B38" s="151" t="s">
        <v>33</v>
      </c>
      <c r="C38" s="163">
        <f t="shared" si="18"/>
        <v>177150</v>
      </c>
      <c r="D38" s="163">
        <f t="shared" ref="D38:J38" si="25">SUM(D39:D46)</f>
        <v>87050</v>
      </c>
      <c r="E38" s="163">
        <f t="shared" si="25"/>
        <v>0</v>
      </c>
      <c r="F38" s="163">
        <f t="shared" si="25"/>
        <v>0</v>
      </c>
      <c r="G38" s="163">
        <f t="shared" si="25"/>
        <v>38000</v>
      </c>
      <c r="H38" s="163">
        <f t="shared" si="25"/>
        <v>48100</v>
      </c>
      <c r="I38" s="163">
        <f t="shared" si="25"/>
        <v>4000</v>
      </c>
      <c r="J38" s="163">
        <f t="shared" si="25"/>
        <v>0</v>
      </c>
      <c r="K38" s="163"/>
      <c r="L38" s="163"/>
      <c r="M38" s="163"/>
      <c r="N38" s="163"/>
      <c r="O38" s="163"/>
      <c r="P38" s="163"/>
    </row>
    <row r="39" spans="1:16" ht="12.75" customHeight="1">
      <c r="A39" s="153">
        <v>3231</v>
      </c>
      <c r="B39" s="154" t="s">
        <v>59</v>
      </c>
      <c r="C39" s="152">
        <f t="shared" si="18"/>
        <v>92350</v>
      </c>
      <c r="D39" s="152">
        <v>20000</v>
      </c>
      <c r="E39" s="152"/>
      <c r="F39" s="152"/>
      <c r="G39" s="152">
        <v>35000</v>
      </c>
      <c r="H39" s="152">
        <v>37350</v>
      </c>
      <c r="I39" s="152"/>
      <c r="J39" s="152"/>
      <c r="K39" s="152"/>
      <c r="L39" s="152"/>
      <c r="M39" s="152"/>
      <c r="N39" s="152"/>
      <c r="O39" s="152"/>
      <c r="P39" s="152"/>
    </row>
    <row r="40" spans="1:16" ht="12.75" customHeight="1">
      <c r="A40" s="153">
        <v>3233</v>
      </c>
      <c r="B40" s="154" t="s">
        <v>84</v>
      </c>
      <c r="C40" s="152">
        <f t="shared" si="18"/>
        <v>0</v>
      </c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</row>
    <row r="41" spans="1:16" ht="12.75" customHeight="1">
      <c r="A41" s="153">
        <v>3234</v>
      </c>
      <c r="B41" s="154" t="s">
        <v>61</v>
      </c>
      <c r="C41" s="152">
        <f t="shared" si="18"/>
        <v>34000</v>
      </c>
      <c r="D41" s="152">
        <v>34000</v>
      </c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</row>
    <row r="42" spans="1:16" ht="12.75" customHeight="1">
      <c r="A42" s="153">
        <v>3235</v>
      </c>
      <c r="B42" s="154" t="s">
        <v>92</v>
      </c>
      <c r="C42" s="152">
        <f t="shared" si="18"/>
        <v>4000</v>
      </c>
      <c r="D42" s="152">
        <v>4000</v>
      </c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</row>
    <row r="43" spans="1:16" ht="12.75" customHeight="1">
      <c r="A43" s="153">
        <v>3236</v>
      </c>
      <c r="B43" s="154" t="s">
        <v>62</v>
      </c>
      <c r="C43" s="152">
        <f t="shared" si="18"/>
        <v>20750</v>
      </c>
      <c r="D43" s="152">
        <v>20000</v>
      </c>
      <c r="E43" s="152"/>
      <c r="F43" s="152"/>
      <c r="G43" s="152">
        <v>0</v>
      </c>
      <c r="H43" s="152">
        <v>750</v>
      </c>
      <c r="I43" s="152"/>
      <c r="J43" s="152"/>
      <c r="K43" s="152"/>
      <c r="L43" s="152"/>
      <c r="M43" s="152"/>
      <c r="N43" s="152"/>
      <c r="O43" s="152"/>
      <c r="P43" s="152"/>
    </row>
    <row r="44" spans="1:16" ht="12.75" customHeight="1">
      <c r="A44" s="153">
        <v>3237</v>
      </c>
      <c r="B44" s="154" t="s">
        <v>63</v>
      </c>
      <c r="C44" s="152">
        <f t="shared" si="18"/>
        <v>10500</v>
      </c>
      <c r="D44" s="152">
        <v>500</v>
      </c>
      <c r="E44" s="152"/>
      <c r="F44" s="152"/>
      <c r="G44" s="152"/>
      <c r="H44" s="152">
        <v>10000</v>
      </c>
      <c r="I44" s="152"/>
      <c r="J44" s="152"/>
      <c r="K44" s="152"/>
      <c r="L44" s="152"/>
      <c r="M44" s="152"/>
      <c r="N44" s="152"/>
      <c r="O44" s="152"/>
      <c r="P44" s="152"/>
    </row>
    <row r="45" spans="1:16" ht="11.25" customHeight="1">
      <c r="A45" s="153">
        <v>3238</v>
      </c>
      <c r="B45" s="154" t="s">
        <v>64</v>
      </c>
      <c r="C45" s="152">
        <f t="shared" si="18"/>
        <v>6550</v>
      </c>
      <c r="D45" s="152">
        <v>6550</v>
      </c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</row>
    <row r="46" spans="1:16" ht="12.75" customHeight="1">
      <c r="A46" s="153">
        <v>3239</v>
      </c>
      <c r="B46" s="154" t="s">
        <v>65</v>
      </c>
      <c r="C46" s="152">
        <f t="shared" si="18"/>
        <v>9000</v>
      </c>
      <c r="D46" s="152">
        <v>2000</v>
      </c>
      <c r="E46" s="152"/>
      <c r="F46" s="152"/>
      <c r="G46" s="152">
        <v>3000</v>
      </c>
      <c r="H46" s="152"/>
      <c r="I46" s="152">
        <v>4000</v>
      </c>
      <c r="J46" s="152"/>
      <c r="K46" s="152"/>
      <c r="L46" s="152"/>
      <c r="M46" s="152"/>
      <c r="N46" s="152"/>
      <c r="O46" s="152"/>
      <c r="P46" s="152"/>
    </row>
    <row r="47" spans="1:16" ht="25.5">
      <c r="A47" s="150">
        <v>324</v>
      </c>
      <c r="B47" s="151" t="s">
        <v>66</v>
      </c>
      <c r="C47" s="163">
        <f t="shared" si="18"/>
        <v>0</v>
      </c>
      <c r="D47" s="163">
        <f t="shared" ref="D47:J47" si="26">D48</f>
        <v>0</v>
      </c>
      <c r="E47" s="163">
        <f t="shared" si="26"/>
        <v>0</v>
      </c>
      <c r="F47" s="163">
        <f t="shared" si="26"/>
        <v>0</v>
      </c>
      <c r="G47" s="163">
        <f t="shared" si="26"/>
        <v>0</v>
      </c>
      <c r="H47" s="163">
        <f t="shared" si="26"/>
        <v>0</v>
      </c>
      <c r="I47" s="163">
        <f t="shared" si="26"/>
        <v>0</v>
      </c>
      <c r="J47" s="163">
        <f t="shared" si="26"/>
        <v>0</v>
      </c>
      <c r="K47" s="163">
        <v>0</v>
      </c>
      <c r="L47" s="163"/>
      <c r="M47" s="163"/>
      <c r="N47" s="163">
        <v>0</v>
      </c>
      <c r="O47" s="163"/>
      <c r="P47" s="163"/>
    </row>
    <row r="48" spans="1:16" ht="25.5" customHeight="1">
      <c r="A48" s="153">
        <v>3241</v>
      </c>
      <c r="B48" s="154" t="s">
        <v>67</v>
      </c>
      <c r="C48" s="152">
        <f t="shared" si="18"/>
        <v>0</v>
      </c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</row>
    <row r="49" spans="1:16" ht="26.25" customHeight="1">
      <c r="A49" s="150">
        <v>329</v>
      </c>
      <c r="B49" s="151" t="s">
        <v>34</v>
      </c>
      <c r="C49" s="163">
        <f t="shared" si="18"/>
        <v>36200</v>
      </c>
      <c r="D49" s="163">
        <f t="shared" ref="D49:J49" si="27">SUM(D50:D55)</f>
        <v>20700</v>
      </c>
      <c r="E49" s="163">
        <f t="shared" si="27"/>
        <v>0</v>
      </c>
      <c r="F49" s="163">
        <f t="shared" si="27"/>
        <v>6000</v>
      </c>
      <c r="G49" s="163">
        <f t="shared" si="27"/>
        <v>9500</v>
      </c>
      <c r="H49" s="163">
        <f t="shared" si="27"/>
        <v>0</v>
      </c>
      <c r="I49" s="163">
        <f t="shared" si="27"/>
        <v>0</v>
      </c>
      <c r="J49" s="163">
        <f t="shared" si="27"/>
        <v>0</v>
      </c>
      <c r="K49" s="163">
        <v>0</v>
      </c>
      <c r="L49" s="163"/>
      <c r="M49" s="163"/>
      <c r="N49" s="163">
        <v>0</v>
      </c>
      <c r="O49" s="163"/>
      <c r="P49" s="163"/>
    </row>
    <row r="50" spans="1:16" ht="12.75" customHeight="1">
      <c r="A50" s="153">
        <v>3292</v>
      </c>
      <c r="B50" s="154" t="s">
        <v>68</v>
      </c>
      <c r="C50" s="152">
        <f t="shared" si="18"/>
        <v>27300</v>
      </c>
      <c r="D50" s="152">
        <v>17800</v>
      </c>
      <c r="E50" s="152"/>
      <c r="F50" s="152"/>
      <c r="G50" s="152">
        <v>9500</v>
      </c>
      <c r="H50" s="152"/>
      <c r="I50" s="152"/>
      <c r="J50" s="152"/>
      <c r="K50" s="152"/>
      <c r="L50" s="152"/>
      <c r="M50" s="152"/>
      <c r="N50" s="152"/>
      <c r="O50" s="152"/>
      <c r="P50" s="152"/>
    </row>
    <row r="51" spans="1:16" ht="12.75" customHeight="1">
      <c r="A51" s="153">
        <v>3293</v>
      </c>
      <c r="B51" s="154" t="s">
        <v>69</v>
      </c>
      <c r="C51" s="152">
        <f t="shared" si="18"/>
        <v>2000</v>
      </c>
      <c r="D51" s="152"/>
      <c r="E51" s="152"/>
      <c r="F51" s="152">
        <v>2000</v>
      </c>
      <c r="G51" s="152"/>
      <c r="H51" s="152"/>
      <c r="I51" s="152"/>
      <c r="J51" s="152"/>
      <c r="K51" s="152"/>
      <c r="L51" s="152"/>
      <c r="M51" s="152"/>
      <c r="N51" s="152"/>
      <c r="O51" s="152"/>
      <c r="P51" s="152"/>
    </row>
    <row r="52" spans="1:16" ht="12.75" customHeight="1">
      <c r="A52" s="153">
        <v>3294</v>
      </c>
      <c r="B52" s="154" t="s">
        <v>70</v>
      </c>
      <c r="C52" s="152">
        <f t="shared" si="18"/>
        <v>900</v>
      </c>
      <c r="D52" s="152">
        <v>900</v>
      </c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</row>
    <row r="53" spans="1:16" ht="12.75" customHeight="1">
      <c r="A53" s="153">
        <v>3295</v>
      </c>
      <c r="B53" s="154" t="s">
        <v>71</v>
      </c>
      <c r="C53" s="152">
        <f t="shared" si="18"/>
        <v>0</v>
      </c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</row>
    <row r="54" spans="1:16" s="188" customFormat="1" ht="12.75" customHeight="1">
      <c r="A54" s="153">
        <v>3296</v>
      </c>
      <c r="B54" s="154" t="s">
        <v>110</v>
      </c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</row>
    <row r="55" spans="1:16" ht="12.75" customHeight="1">
      <c r="A55" s="153">
        <v>3299</v>
      </c>
      <c r="B55" s="154" t="s">
        <v>34</v>
      </c>
      <c r="C55" s="152">
        <f t="shared" si="18"/>
        <v>6000</v>
      </c>
      <c r="D55" s="152">
        <v>2000</v>
      </c>
      <c r="E55" s="152"/>
      <c r="F55" s="152">
        <v>4000</v>
      </c>
      <c r="G55" s="152"/>
      <c r="H55" s="152"/>
      <c r="I55" s="152"/>
      <c r="J55" s="152"/>
      <c r="K55" s="152"/>
      <c r="L55" s="152"/>
      <c r="M55" s="152"/>
      <c r="N55" s="152"/>
      <c r="O55" s="152"/>
      <c r="P55" s="152"/>
    </row>
    <row r="56" spans="1:16" s="12" customFormat="1">
      <c r="A56" s="147">
        <v>34</v>
      </c>
      <c r="B56" s="148" t="s">
        <v>35</v>
      </c>
      <c r="C56" s="149">
        <f t="shared" si="18"/>
        <v>4200</v>
      </c>
      <c r="D56" s="149">
        <f t="shared" ref="D56:J56" si="28">D57</f>
        <v>4200</v>
      </c>
      <c r="E56" s="149">
        <f t="shared" si="28"/>
        <v>0</v>
      </c>
      <c r="F56" s="149">
        <f t="shared" si="28"/>
        <v>0</v>
      </c>
      <c r="G56" s="149">
        <f t="shared" si="28"/>
        <v>0</v>
      </c>
      <c r="H56" s="149">
        <f t="shared" si="28"/>
        <v>0</v>
      </c>
      <c r="I56" s="149">
        <f t="shared" si="28"/>
        <v>0</v>
      </c>
      <c r="J56" s="149">
        <f t="shared" si="28"/>
        <v>0</v>
      </c>
      <c r="K56" s="149">
        <v>0</v>
      </c>
      <c r="L56" s="149"/>
      <c r="M56" s="149"/>
      <c r="N56" s="149">
        <f t="shared" ref="N56" si="29">N57</f>
        <v>4200</v>
      </c>
      <c r="O56" s="149"/>
      <c r="P56" s="149">
        <f t="shared" ref="P56" si="30">P57</f>
        <v>4200</v>
      </c>
    </row>
    <row r="57" spans="1:16" ht="12.75" customHeight="1">
      <c r="A57" s="150">
        <v>343</v>
      </c>
      <c r="B57" s="151" t="s">
        <v>36</v>
      </c>
      <c r="C57" s="163">
        <f t="shared" si="18"/>
        <v>4200</v>
      </c>
      <c r="D57" s="163">
        <f t="shared" ref="D57:J57" si="31">D58</f>
        <v>4200</v>
      </c>
      <c r="E57" s="163">
        <f t="shared" si="31"/>
        <v>0</v>
      </c>
      <c r="F57" s="163">
        <f t="shared" si="31"/>
        <v>0</v>
      </c>
      <c r="G57" s="163">
        <f t="shared" si="31"/>
        <v>0</v>
      </c>
      <c r="H57" s="163">
        <f t="shared" si="31"/>
        <v>0</v>
      </c>
      <c r="I57" s="163">
        <f t="shared" si="31"/>
        <v>0</v>
      </c>
      <c r="J57" s="163">
        <f t="shared" si="31"/>
        <v>0</v>
      </c>
      <c r="K57" s="163">
        <v>0</v>
      </c>
      <c r="L57" s="163"/>
      <c r="M57" s="163"/>
      <c r="N57" s="163">
        <v>4200</v>
      </c>
      <c r="O57" s="163"/>
      <c r="P57" s="163">
        <v>4200</v>
      </c>
    </row>
    <row r="58" spans="1:16" ht="12.75" customHeight="1">
      <c r="A58" s="153">
        <v>3431</v>
      </c>
      <c r="B58" s="154" t="s">
        <v>72</v>
      </c>
      <c r="C58" s="152">
        <f t="shared" si="18"/>
        <v>4200</v>
      </c>
      <c r="D58" s="152">
        <v>4200</v>
      </c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</row>
    <row r="59" spans="1:16" s="12" customFormat="1">
      <c r="A59" s="141" t="s">
        <v>98</v>
      </c>
      <c r="B59" s="142"/>
      <c r="C59" s="143">
        <f>SUM(D59:K59)</f>
        <v>92160</v>
      </c>
      <c r="D59" s="143">
        <f>D60</f>
        <v>92160</v>
      </c>
      <c r="E59" s="143">
        <f t="shared" ref="E59:K60" si="32">E60</f>
        <v>0</v>
      </c>
      <c r="F59" s="143">
        <f t="shared" si="32"/>
        <v>0</v>
      </c>
      <c r="G59" s="143">
        <f t="shared" si="32"/>
        <v>0</v>
      </c>
      <c r="H59" s="143">
        <f t="shared" si="32"/>
        <v>0</v>
      </c>
      <c r="I59" s="143">
        <f t="shared" si="32"/>
        <v>0</v>
      </c>
      <c r="J59" s="143">
        <f t="shared" si="32"/>
        <v>0</v>
      </c>
      <c r="K59" s="143">
        <f t="shared" si="32"/>
        <v>0</v>
      </c>
      <c r="L59" s="143"/>
      <c r="M59" s="143"/>
      <c r="N59" s="143">
        <f>N60</f>
        <v>92160</v>
      </c>
      <c r="O59" s="143"/>
      <c r="P59" s="143">
        <f>P60</f>
        <v>92160</v>
      </c>
    </row>
    <row r="60" spans="1:16" s="12" customFormat="1">
      <c r="A60" s="144">
        <v>3</v>
      </c>
      <c r="B60" s="145" t="s">
        <v>25</v>
      </c>
      <c r="C60" s="146">
        <f t="shared" ref="C60:C66" si="33">SUM(D60:K60)</f>
        <v>92160</v>
      </c>
      <c r="D60" s="146">
        <f>D61</f>
        <v>92160</v>
      </c>
      <c r="E60" s="146">
        <f t="shared" si="32"/>
        <v>0</v>
      </c>
      <c r="F60" s="146">
        <f t="shared" si="32"/>
        <v>0</v>
      </c>
      <c r="G60" s="146">
        <f t="shared" si="32"/>
        <v>0</v>
      </c>
      <c r="H60" s="146">
        <f t="shared" si="32"/>
        <v>0</v>
      </c>
      <c r="I60" s="146">
        <f t="shared" si="32"/>
        <v>0</v>
      </c>
      <c r="J60" s="146">
        <f t="shared" si="32"/>
        <v>0</v>
      </c>
      <c r="K60" s="146">
        <f t="shared" si="32"/>
        <v>0</v>
      </c>
      <c r="L60" s="146"/>
      <c r="M60" s="146"/>
      <c r="N60" s="146">
        <f t="shared" ref="N60:P60" si="34">N61</f>
        <v>92160</v>
      </c>
      <c r="O60" s="146"/>
      <c r="P60" s="146">
        <f t="shared" si="34"/>
        <v>92160</v>
      </c>
    </row>
    <row r="61" spans="1:16" s="12" customFormat="1">
      <c r="A61" s="147">
        <v>32</v>
      </c>
      <c r="B61" s="148" t="s">
        <v>30</v>
      </c>
      <c r="C61" s="149">
        <f t="shared" si="33"/>
        <v>92160</v>
      </c>
      <c r="D61" s="149">
        <f>D62+D64</f>
        <v>92160</v>
      </c>
      <c r="E61" s="149">
        <f t="shared" ref="E61:K61" si="35">E62+E64</f>
        <v>0</v>
      </c>
      <c r="F61" s="149">
        <f t="shared" si="35"/>
        <v>0</v>
      </c>
      <c r="G61" s="149">
        <f t="shared" si="35"/>
        <v>0</v>
      </c>
      <c r="H61" s="149">
        <f t="shared" si="35"/>
        <v>0</v>
      </c>
      <c r="I61" s="149">
        <f t="shared" si="35"/>
        <v>0</v>
      </c>
      <c r="J61" s="149">
        <f t="shared" si="35"/>
        <v>0</v>
      </c>
      <c r="K61" s="149">
        <f t="shared" si="35"/>
        <v>0</v>
      </c>
      <c r="L61" s="149"/>
      <c r="M61" s="149"/>
      <c r="N61" s="149">
        <v>92160</v>
      </c>
      <c r="O61" s="149"/>
      <c r="P61" s="149">
        <v>92160</v>
      </c>
    </row>
    <row r="62" spans="1:16" s="12" customFormat="1" ht="12.75" customHeight="1">
      <c r="A62" s="150">
        <v>322</v>
      </c>
      <c r="B62" s="151" t="s">
        <v>32</v>
      </c>
      <c r="C62" s="163">
        <f t="shared" si="33"/>
        <v>24460</v>
      </c>
      <c r="D62" s="163">
        <f>D63</f>
        <v>24460</v>
      </c>
      <c r="E62" s="163">
        <f t="shared" ref="E62:K62" si="36">E63</f>
        <v>0</v>
      </c>
      <c r="F62" s="163">
        <f t="shared" si="36"/>
        <v>0</v>
      </c>
      <c r="G62" s="163">
        <f t="shared" si="36"/>
        <v>0</v>
      </c>
      <c r="H62" s="163">
        <f t="shared" si="36"/>
        <v>0</v>
      </c>
      <c r="I62" s="163">
        <f t="shared" si="36"/>
        <v>0</v>
      </c>
      <c r="J62" s="163">
        <f t="shared" si="36"/>
        <v>0</v>
      </c>
      <c r="K62" s="163">
        <f t="shared" si="36"/>
        <v>0</v>
      </c>
      <c r="L62" s="163"/>
      <c r="M62" s="163"/>
      <c r="N62" s="163">
        <f t="shared" ref="N62" si="37">N63</f>
        <v>0</v>
      </c>
      <c r="O62" s="163"/>
      <c r="P62" s="163"/>
    </row>
    <row r="63" spans="1:16" ht="12.75" customHeight="1">
      <c r="A63" s="153">
        <v>3224</v>
      </c>
      <c r="B63" s="154" t="s">
        <v>56</v>
      </c>
      <c r="C63" s="152">
        <f>SUM(D63:K63)</f>
        <v>24460</v>
      </c>
      <c r="D63" s="152">
        <v>24460</v>
      </c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</row>
    <row r="64" spans="1:16" s="12" customFormat="1" ht="12.75" customHeight="1">
      <c r="A64" s="150">
        <v>323</v>
      </c>
      <c r="B64" s="151" t="s">
        <v>33</v>
      </c>
      <c r="C64" s="163">
        <f t="shared" si="33"/>
        <v>67700</v>
      </c>
      <c r="D64" s="163">
        <f>D65+D66</f>
        <v>67700</v>
      </c>
      <c r="E64" s="163">
        <f t="shared" ref="E64:K64" si="38">E65+E66</f>
        <v>0</v>
      </c>
      <c r="F64" s="163">
        <f t="shared" si="38"/>
        <v>0</v>
      </c>
      <c r="G64" s="163">
        <f t="shared" si="38"/>
        <v>0</v>
      </c>
      <c r="H64" s="163">
        <f t="shared" si="38"/>
        <v>0</v>
      </c>
      <c r="I64" s="163">
        <f t="shared" si="38"/>
        <v>0</v>
      </c>
      <c r="J64" s="163">
        <f t="shared" si="38"/>
        <v>0</v>
      </c>
      <c r="K64" s="163">
        <f t="shared" si="38"/>
        <v>0</v>
      </c>
      <c r="L64" s="163"/>
      <c r="M64" s="163"/>
      <c r="N64" s="163">
        <f t="shared" ref="N64" si="39">N65+N66</f>
        <v>0</v>
      </c>
      <c r="O64" s="163"/>
      <c r="P64" s="163"/>
    </row>
    <row r="65" spans="1:16" ht="12.75" customHeight="1">
      <c r="A65" s="153">
        <v>3232</v>
      </c>
      <c r="B65" s="154" t="s">
        <v>60</v>
      </c>
      <c r="C65" s="152">
        <f t="shared" si="33"/>
        <v>55000</v>
      </c>
      <c r="D65" s="152">
        <v>55000</v>
      </c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</row>
    <row r="66" spans="1:16" ht="15" customHeight="1">
      <c r="A66" s="153">
        <v>3237</v>
      </c>
      <c r="B66" s="154" t="s">
        <v>63</v>
      </c>
      <c r="C66" s="152">
        <f t="shared" si="33"/>
        <v>12700</v>
      </c>
      <c r="D66" s="152">
        <v>12700</v>
      </c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</row>
    <row r="67" spans="1:16" s="183" customFormat="1" ht="1.5" hidden="1" customHeight="1">
      <c r="A67" s="252"/>
      <c r="B67" s="252"/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</row>
    <row r="68" spans="1:16" s="183" customFormat="1" hidden="1">
      <c r="A68" s="153"/>
      <c r="B68" s="194"/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</row>
    <row r="69" spans="1:16" s="183" customFormat="1" hidden="1">
      <c r="A69" s="196"/>
      <c r="B69" s="196"/>
      <c r="C69" s="152"/>
      <c r="D69" s="186"/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P69" s="182"/>
    </row>
    <row r="70" spans="1:16" s="193" customFormat="1">
      <c r="A70" s="153"/>
      <c r="B70" s="196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</row>
    <row r="71" spans="1:16" ht="26.25" customHeight="1">
      <c r="A71" s="240" t="s">
        <v>89</v>
      </c>
      <c r="B71" s="240"/>
      <c r="C71" s="158">
        <f>SUM(D71:K71)</f>
        <v>0</v>
      </c>
      <c r="D71" s="158">
        <f t="shared" ref="D71:J71" si="40">D72</f>
        <v>0</v>
      </c>
      <c r="E71" s="158">
        <f t="shared" si="40"/>
        <v>0</v>
      </c>
      <c r="F71" s="158">
        <f t="shared" si="40"/>
        <v>0</v>
      </c>
      <c r="G71" s="158">
        <f t="shared" si="40"/>
        <v>0</v>
      </c>
      <c r="H71" s="158">
        <f t="shared" si="40"/>
        <v>0</v>
      </c>
      <c r="I71" s="158">
        <f t="shared" si="40"/>
        <v>0</v>
      </c>
      <c r="J71" s="158">
        <f t="shared" si="40"/>
        <v>0</v>
      </c>
      <c r="K71" s="158">
        <v>0</v>
      </c>
      <c r="L71" s="158"/>
      <c r="M71" s="158"/>
      <c r="N71" s="158">
        <v>0</v>
      </c>
      <c r="O71" s="158"/>
      <c r="P71" s="158"/>
    </row>
    <row r="72" spans="1:16" ht="26.25" customHeight="1">
      <c r="A72" s="251"/>
      <c r="B72" s="251"/>
      <c r="C72" s="160">
        <f t="shared" ref="C72:C77" si="41">SUM(D72:K72)</f>
        <v>0</v>
      </c>
      <c r="D72" s="160">
        <f>'PLAN RASHODA I IZDATAKA'!D73</f>
        <v>0</v>
      </c>
      <c r="E72" s="160">
        <f>'PLAN RASHODA I IZDATAKA'!E73</f>
        <v>0</v>
      </c>
      <c r="F72" s="160">
        <f>'PLAN RASHODA I IZDATAKA'!F73</f>
        <v>0</v>
      </c>
      <c r="G72" s="160">
        <f>'PLAN RASHODA I IZDATAKA'!G73</f>
        <v>0</v>
      </c>
      <c r="H72" s="160">
        <f>'PLAN RASHODA I IZDATAKA'!H73</f>
        <v>0</v>
      </c>
      <c r="I72" s="160">
        <f>'PLAN RASHODA I IZDATAKA'!I73</f>
        <v>0</v>
      </c>
      <c r="J72" s="160">
        <f>'PLAN RASHODA I IZDATAKA'!J73</f>
        <v>0</v>
      </c>
      <c r="K72" s="160">
        <v>0</v>
      </c>
      <c r="L72" s="160"/>
      <c r="M72" s="160"/>
      <c r="N72" s="160">
        <v>0</v>
      </c>
      <c r="O72" s="160"/>
      <c r="P72" s="160"/>
    </row>
    <row r="73" spans="1:16" ht="25.5">
      <c r="A73" s="144">
        <v>4</v>
      </c>
      <c r="B73" s="161" t="s">
        <v>38</v>
      </c>
      <c r="C73" s="162">
        <f t="shared" si="41"/>
        <v>0</v>
      </c>
      <c r="D73" s="162">
        <f t="shared" ref="D73:J73" si="42">D74</f>
        <v>0</v>
      </c>
      <c r="E73" s="162">
        <f t="shared" si="42"/>
        <v>0</v>
      </c>
      <c r="F73" s="162">
        <f t="shared" si="42"/>
        <v>0</v>
      </c>
      <c r="G73" s="162">
        <f t="shared" si="42"/>
        <v>0</v>
      </c>
      <c r="H73" s="162">
        <f t="shared" si="42"/>
        <v>0</v>
      </c>
      <c r="I73" s="162">
        <f t="shared" si="42"/>
        <v>0</v>
      </c>
      <c r="J73" s="162">
        <f t="shared" si="42"/>
        <v>0</v>
      </c>
      <c r="K73" s="162">
        <v>0</v>
      </c>
      <c r="L73" s="162"/>
      <c r="M73" s="162"/>
      <c r="N73" s="162">
        <v>0</v>
      </c>
      <c r="O73" s="162"/>
      <c r="P73" s="162"/>
    </row>
    <row r="74" spans="1:16" ht="25.5">
      <c r="A74" s="147">
        <v>45</v>
      </c>
      <c r="B74" s="148" t="s">
        <v>80</v>
      </c>
      <c r="C74" s="149">
        <f t="shared" si="41"/>
        <v>0</v>
      </c>
      <c r="D74" s="149">
        <f t="shared" ref="D74:J74" si="43">D75</f>
        <v>0</v>
      </c>
      <c r="E74" s="149">
        <f t="shared" si="43"/>
        <v>0</v>
      </c>
      <c r="F74" s="149">
        <f t="shared" si="43"/>
        <v>0</v>
      </c>
      <c r="G74" s="149">
        <f t="shared" si="43"/>
        <v>0</v>
      </c>
      <c r="H74" s="149">
        <f t="shared" si="43"/>
        <v>0</v>
      </c>
      <c r="I74" s="149">
        <f t="shared" si="43"/>
        <v>0</v>
      </c>
      <c r="J74" s="149">
        <f t="shared" si="43"/>
        <v>0</v>
      </c>
      <c r="K74" s="149">
        <v>0</v>
      </c>
      <c r="L74" s="149"/>
      <c r="M74" s="149"/>
      <c r="N74" s="149">
        <v>0</v>
      </c>
      <c r="O74" s="149"/>
      <c r="P74" s="149"/>
    </row>
    <row r="75" spans="1:16" ht="25.5">
      <c r="A75" s="150">
        <v>451</v>
      </c>
      <c r="B75" s="151" t="s">
        <v>81</v>
      </c>
      <c r="C75" s="163">
        <f t="shared" si="41"/>
        <v>0</v>
      </c>
      <c r="D75" s="163">
        <f t="shared" ref="D75:J75" si="44">D76</f>
        <v>0</v>
      </c>
      <c r="E75" s="163">
        <f t="shared" si="44"/>
        <v>0</v>
      </c>
      <c r="F75" s="163">
        <f t="shared" si="44"/>
        <v>0</v>
      </c>
      <c r="G75" s="163">
        <f t="shared" si="44"/>
        <v>0</v>
      </c>
      <c r="H75" s="163">
        <f t="shared" si="44"/>
        <v>0</v>
      </c>
      <c r="I75" s="163">
        <f t="shared" si="44"/>
        <v>0</v>
      </c>
      <c r="J75" s="163">
        <f t="shared" si="44"/>
        <v>0</v>
      </c>
      <c r="K75" s="163">
        <v>0</v>
      </c>
      <c r="L75" s="163"/>
      <c r="M75" s="163"/>
      <c r="N75" s="163">
        <v>0</v>
      </c>
      <c r="O75" s="163"/>
      <c r="P75" s="163"/>
    </row>
    <row r="76" spans="1:16" ht="25.5" customHeight="1">
      <c r="A76" s="153">
        <v>4511</v>
      </c>
      <c r="B76" s="154" t="s">
        <v>81</v>
      </c>
      <c r="C76" s="152">
        <f>SUM(D76:K76)</f>
        <v>0</v>
      </c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</row>
    <row r="77" spans="1:16">
      <c r="A77" s="150"/>
      <c r="B77" s="151"/>
      <c r="C77" s="155">
        <f t="shared" si="41"/>
        <v>0</v>
      </c>
      <c r="D77" s="155"/>
      <c r="E77" s="155"/>
      <c r="F77" s="155"/>
      <c r="G77" s="155"/>
      <c r="H77" s="155"/>
      <c r="I77" s="155"/>
      <c r="J77" s="155"/>
      <c r="K77" s="155">
        <v>0</v>
      </c>
      <c r="L77" s="155"/>
      <c r="M77" s="155"/>
      <c r="N77" s="155">
        <v>0</v>
      </c>
      <c r="O77" s="155"/>
      <c r="P77" s="155"/>
    </row>
    <row r="78" spans="1:16" ht="27" customHeight="1">
      <c r="A78" s="240" t="s">
        <v>88</v>
      </c>
      <c r="B78" s="240"/>
      <c r="C78" s="158">
        <f>C79+C96</f>
        <v>360000</v>
      </c>
      <c r="D78" s="158">
        <f>D79+D96</f>
        <v>0</v>
      </c>
      <c r="E78" s="158">
        <f t="shared" ref="D78:K79" si="45">E79</f>
        <v>0</v>
      </c>
      <c r="F78" s="158">
        <f t="shared" si="45"/>
        <v>0</v>
      </c>
      <c r="G78" s="158">
        <f t="shared" si="45"/>
        <v>270000</v>
      </c>
      <c r="H78" s="158">
        <f t="shared" si="45"/>
        <v>90000</v>
      </c>
      <c r="I78" s="158">
        <f t="shared" si="45"/>
        <v>0</v>
      </c>
      <c r="J78" s="158">
        <f t="shared" si="45"/>
        <v>0</v>
      </c>
      <c r="K78" s="158">
        <f t="shared" si="45"/>
        <v>0</v>
      </c>
      <c r="L78" s="158"/>
      <c r="M78" s="158"/>
      <c r="N78" s="158">
        <f>N79+N96</f>
        <v>390000</v>
      </c>
      <c r="O78" s="158"/>
      <c r="P78" s="158">
        <f>P79+P96</f>
        <v>390000</v>
      </c>
    </row>
    <row r="79" spans="1:16" s="12" customFormat="1" ht="12.75" customHeight="1">
      <c r="A79" s="165" t="s">
        <v>82</v>
      </c>
      <c r="B79" s="166" t="s">
        <v>85</v>
      </c>
      <c r="C79" s="160">
        <f t="shared" ref="C79:C95" si="46">SUM(D79:K79)</f>
        <v>360000</v>
      </c>
      <c r="D79" s="160">
        <f t="shared" si="45"/>
        <v>0</v>
      </c>
      <c r="E79" s="160">
        <f t="shared" si="45"/>
        <v>0</v>
      </c>
      <c r="F79" s="160">
        <f t="shared" si="45"/>
        <v>0</v>
      </c>
      <c r="G79" s="160">
        <f t="shared" si="45"/>
        <v>270000</v>
      </c>
      <c r="H79" s="160">
        <f t="shared" si="45"/>
        <v>90000</v>
      </c>
      <c r="I79" s="160">
        <f t="shared" si="45"/>
        <v>0</v>
      </c>
      <c r="J79" s="160">
        <f t="shared" si="45"/>
        <v>0</v>
      </c>
      <c r="K79" s="160">
        <f t="shared" si="45"/>
        <v>0</v>
      </c>
      <c r="L79" s="160"/>
      <c r="M79" s="160"/>
      <c r="N79" s="160">
        <f>N80</f>
        <v>390000</v>
      </c>
      <c r="O79" s="160"/>
      <c r="P79" s="160">
        <f t="shared" ref="P79" si="47">P80</f>
        <v>390000</v>
      </c>
    </row>
    <row r="80" spans="1:16" s="12" customFormat="1">
      <c r="A80" s="167">
        <v>3</v>
      </c>
      <c r="B80" s="168" t="s">
        <v>25</v>
      </c>
      <c r="C80" s="162">
        <f t="shared" si="46"/>
        <v>360000</v>
      </c>
      <c r="D80" s="162">
        <f t="shared" ref="D80:K80" si="48">D81+D93</f>
        <v>0</v>
      </c>
      <c r="E80" s="162">
        <f>E81+E93</f>
        <v>0</v>
      </c>
      <c r="F80" s="162">
        <f t="shared" si="48"/>
        <v>0</v>
      </c>
      <c r="G80" s="162">
        <f t="shared" si="48"/>
        <v>270000</v>
      </c>
      <c r="H80" s="162">
        <f t="shared" si="48"/>
        <v>90000</v>
      </c>
      <c r="I80" s="162">
        <f t="shared" si="48"/>
        <v>0</v>
      </c>
      <c r="J80" s="162">
        <f t="shared" si="48"/>
        <v>0</v>
      </c>
      <c r="K80" s="162">
        <f t="shared" si="48"/>
        <v>0</v>
      </c>
      <c r="L80" s="162"/>
      <c r="M80" s="162"/>
      <c r="N80" s="162">
        <v>390000</v>
      </c>
      <c r="O80" s="162"/>
      <c r="P80" s="162">
        <v>390000</v>
      </c>
    </row>
    <row r="81" spans="1:16" s="12" customFormat="1">
      <c r="A81" s="169">
        <v>32</v>
      </c>
      <c r="B81" s="170" t="s">
        <v>30</v>
      </c>
      <c r="C81" s="149">
        <f t="shared" si="46"/>
        <v>360000</v>
      </c>
      <c r="D81" s="149">
        <f t="shared" ref="D81:K81" si="49">D82+D89</f>
        <v>0</v>
      </c>
      <c r="E81" s="149">
        <f t="shared" si="49"/>
        <v>0</v>
      </c>
      <c r="F81" s="149">
        <f t="shared" si="49"/>
        <v>0</v>
      </c>
      <c r="G81" s="149">
        <f t="shared" si="49"/>
        <v>270000</v>
      </c>
      <c r="H81" s="149">
        <f t="shared" si="49"/>
        <v>90000</v>
      </c>
      <c r="I81" s="149">
        <f t="shared" si="49"/>
        <v>0</v>
      </c>
      <c r="J81" s="149">
        <f t="shared" si="49"/>
        <v>0</v>
      </c>
      <c r="K81" s="149">
        <f t="shared" si="49"/>
        <v>0</v>
      </c>
      <c r="L81" s="149"/>
      <c r="M81" s="149"/>
      <c r="N81" s="149">
        <f t="shared" ref="N81" si="50">N82+N89</f>
        <v>0</v>
      </c>
      <c r="O81" s="149"/>
      <c r="P81" s="149"/>
    </row>
    <row r="82" spans="1:16">
      <c r="A82" s="171">
        <v>322</v>
      </c>
      <c r="B82" s="172" t="s">
        <v>32</v>
      </c>
      <c r="C82" s="163">
        <f t="shared" si="46"/>
        <v>360000</v>
      </c>
      <c r="D82" s="163">
        <f t="shared" ref="D82:K82" si="51">SUM(D83:D88)</f>
        <v>0</v>
      </c>
      <c r="E82" s="163">
        <f t="shared" si="51"/>
        <v>0</v>
      </c>
      <c r="F82" s="163">
        <f t="shared" si="51"/>
        <v>0</v>
      </c>
      <c r="G82" s="163">
        <f t="shared" si="51"/>
        <v>270000</v>
      </c>
      <c r="H82" s="163">
        <f t="shared" si="51"/>
        <v>90000</v>
      </c>
      <c r="I82" s="163">
        <f t="shared" si="51"/>
        <v>0</v>
      </c>
      <c r="J82" s="163">
        <f t="shared" si="51"/>
        <v>0</v>
      </c>
      <c r="K82" s="163">
        <f t="shared" si="51"/>
        <v>0</v>
      </c>
      <c r="L82" s="163"/>
      <c r="M82" s="163"/>
      <c r="N82" s="163">
        <f t="shared" ref="N82" si="52">SUM(N83:N88)</f>
        <v>0</v>
      </c>
      <c r="O82" s="163"/>
      <c r="P82" s="163"/>
    </row>
    <row r="83" spans="1:16" ht="12.75" customHeight="1">
      <c r="A83" s="153">
        <v>3221</v>
      </c>
      <c r="B83" s="154" t="s">
        <v>53</v>
      </c>
      <c r="C83" s="152">
        <f t="shared" si="46"/>
        <v>30000</v>
      </c>
      <c r="D83" s="152">
        <v>0</v>
      </c>
      <c r="E83" s="152"/>
      <c r="F83" s="152"/>
      <c r="G83" s="152">
        <v>30000</v>
      </c>
      <c r="H83" s="152"/>
      <c r="I83" s="152"/>
      <c r="J83" s="152"/>
      <c r="K83" s="152"/>
      <c r="L83" s="152"/>
      <c r="M83" s="152"/>
      <c r="N83" s="152"/>
      <c r="O83" s="152"/>
      <c r="P83" s="152"/>
    </row>
    <row r="84" spans="1:16" ht="12.75" customHeight="1">
      <c r="A84" s="153">
        <v>3222</v>
      </c>
      <c r="B84" s="154" t="s">
        <v>54</v>
      </c>
      <c r="C84" s="152">
        <f t="shared" si="46"/>
        <v>323000</v>
      </c>
      <c r="D84" s="152"/>
      <c r="E84" s="152"/>
      <c r="F84" s="152"/>
      <c r="G84" s="152">
        <v>233000</v>
      </c>
      <c r="H84" s="152">
        <v>90000</v>
      </c>
      <c r="I84" s="152"/>
      <c r="J84" s="152"/>
      <c r="K84" s="152"/>
      <c r="L84" s="152"/>
      <c r="M84" s="152"/>
      <c r="N84" s="152"/>
      <c r="O84" s="152"/>
      <c r="P84" s="152"/>
    </row>
    <row r="85" spans="1:16" ht="12.75" customHeight="1">
      <c r="A85" s="153">
        <v>3223</v>
      </c>
      <c r="B85" s="154" t="s">
        <v>55</v>
      </c>
      <c r="C85" s="152">
        <v>0</v>
      </c>
      <c r="D85" s="152">
        <v>0</v>
      </c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</row>
    <row r="86" spans="1:16" ht="12.75" customHeight="1">
      <c r="A86" s="153">
        <v>3224</v>
      </c>
      <c r="B86" s="154" t="s">
        <v>56</v>
      </c>
      <c r="C86" s="152">
        <f t="shared" si="46"/>
        <v>0</v>
      </c>
      <c r="D86" s="152">
        <v>0</v>
      </c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</row>
    <row r="87" spans="1:16" ht="12.75" customHeight="1">
      <c r="A87" s="153">
        <v>3225</v>
      </c>
      <c r="B87" s="154" t="s">
        <v>57</v>
      </c>
      <c r="C87" s="152">
        <f>SUM(D87:K87)</f>
        <v>5000</v>
      </c>
      <c r="D87" s="152">
        <v>0</v>
      </c>
      <c r="E87" s="152"/>
      <c r="F87" s="152"/>
      <c r="G87" s="152">
        <v>5000</v>
      </c>
      <c r="H87" s="152"/>
      <c r="I87" s="152"/>
      <c r="J87" s="152"/>
      <c r="K87" s="152"/>
      <c r="L87" s="152"/>
      <c r="M87" s="152"/>
      <c r="N87" s="152"/>
      <c r="O87" s="152"/>
      <c r="P87" s="152"/>
    </row>
    <row r="88" spans="1:16" ht="12.75" customHeight="1">
      <c r="A88" s="153">
        <v>3227</v>
      </c>
      <c r="B88" s="154" t="s">
        <v>58</v>
      </c>
      <c r="C88" s="152">
        <f t="shared" si="46"/>
        <v>2000</v>
      </c>
      <c r="D88" s="152">
        <v>0</v>
      </c>
      <c r="E88" s="152"/>
      <c r="F88" s="152"/>
      <c r="G88" s="152">
        <v>2000</v>
      </c>
      <c r="H88" s="152"/>
      <c r="I88" s="152"/>
      <c r="J88" s="152"/>
      <c r="K88" s="152"/>
      <c r="L88" s="152"/>
      <c r="M88" s="152"/>
      <c r="N88" s="152"/>
      <c r="O88" s="152"/>
      <c r="P88" s="152"/>
    </row>
    <row r="89" spans="1:16" ht="12.75" customHeight="1">
      <c r="A89" s="171">
        <v>323</v>
      </c>
      <c r="B89" s="172" t="s">
        <v>33</v>
      </c>
      <c r="C89" s="163">
        <f t="shared" si="46"/>
        <v>0</v>
      </c>
      <c r="D89" s="163">
        <f t="shared" ref="D89:J89" si="53">SUM(D90:D92)</f>
        <v>0</v>
      </c>
      <c r="E89" s="163">
        <f t="shared" si="53"/>
        <v>0</v>
      </c>
      <c r="F89" s="163">
        <f t="shared" si="53"/>
        <v>0</v>
      </c>
      <c r="G89" s="163">
        <f t="shared" si="53"/>
        <v>0</v>
      </c>
      <c r="H89" s="163">
        <f t="shared" si="53"/>
        <v>0</v>
      </c>
      <c r="I89" s="163">
        <f t="shared" si="53"/>
        <v>0</v>
      </c>
      <c r="J89" s="163">
        <f t="shared" si="53"/>
        <v>0</v>
      </c>
      <c r="K89" s="163">
        <v>0</v>
      </c>
      <c r="L89" s="163"/>
      <c r="M89" s="163"/>
      <c r="N89" s="163">
        <v>0</v>
      </c>
      <c r="O89" s="163"/>
      <c r="P89" s="163"/>
    </row>
    <row r="90" spans="1:16" ht="12.75" customHeight="1">
      <c r="A90" s="153">
        <v>3232</v>
      </c>
      <c r="B90" s="154" t="s">
        <v>60</v>
      </c>
      <c r="C90" s="152"/>
      <c r="D90" s="152"/>
      <c r="E90" s="152"/>
      <c r="F90" s="152"/>
      <c r="G90" s="152"/>
      <c r="H90" s="152">
        <v>0</v>
      </c>
      <c r="I90" s="152"/>
      <c r="J90" s="152"/>
      <c r="K90" s="152"/>
      <c r="L90" s="152"/>
      <c r="M90" s="152"/>
      <c r="N90" s="152"/>
      <c r="O90" s="152"/>
      <c r="P90" s="152"/>
    </row>
    <row r="91" spans="1:16" ht="12.75" customHeight="1">
      <c r="A91" s="153">
        <v>3234</v>
      </c>
      <c r="B91" s="154" t="s">
        <v>61</v>
      </c>
      <c r="C91" s="152">
        <f t="shared" si="46"/>
        <v>0</v>
      </c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</row>
    <row r="92" spans="1:16" ht="12.75" customHeight="1">
      <c r="A92" s="153">
        <v>3236</v>
      </c>
      <c r="B92" s="154" t="s">
        <v>62</v>
      </c>
      <c r="C92" s="152">
        <f t="shared" si="46"/>
        <v>0</v>
      </c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</row>
    <row r="93" spans="1:16">
      <c r="A93" s="147">
        <v>34</v>
      </c>
      <c r="B93" s="148" t="s">
        <v>35</v>
      </c>
      <c r="C93" s="149">
        <f t="shared" si="46"/>
        <v>0</v>
      </c>
      <c r="D93" s="149">
        <f t="shared" ref="D93:J93" si="54">D94</f>
        <v>0</v>
      </c>
      <c r="E93" s="149">
        <f t="shared" si="54"/>
        <v>0</v>
      </c>
      <c r="F93" s="149">
        <f t="shared" si="54"/>
        <v>0</v>
      </c>
      <c r="G93" s="149">
        <f t="shared" si="54"/>
        <v>0</v>
      </c>
      <c r="H93" s="149">
        <f t="shared" si="54"/>
        <v>0</v>
      </c>
      <c r="I93" s="149">
        <f t="shared" si="54"/>
        <v>0</v>
      </c>
      <c r="J93" s="149">
        <f t="shared" si="54"/>
        <v>0</v>
      </c>
      <c r="K93" s="149">
        <v>0</v>
      </c>
      <c r="L93" s="149"/>
      <c r="M93" s="149"/>
      <c r="N93" s="149">
        <v>0</v>
      </c>
      <c r="O93" s="149"/>
      <c r="P93" s="149"/>
    </row>
    <row r="94" spans="1:16">
      <c r="A94" s="150">
        <v>343</v>
      </c>
      <c r="B94" s="151" t="s">
        <v>36</v>
      </c>
      <c r="C94" s="163">
        <f t="shared" si="46"/>
        <v>0</v>
      </c>
      <c r="D94" s="163">
        <f t="shared" ref="D94:J94" si="55">D95</f>
        <v>0</v>
      </c>
      <c r="E94" s="163">
        <f t="shared" si="55"/>
        <v>0</v>
      </c>
      <c r="F94" s="163">
        <f t="shared" si="55"/>
        <v>0</v>
      </c>
      <c r="G94" s="163">
        <f t="shared" si="55"/>
        <v>0</v>
      </c>
      <c r="H94" s="163">
        <f t="shared" si="55"/>
        <v>0</v>
      </c>
      <c r="I94" s="163">
        <f t="shared" si="55"/>
        <v>0</v>
      </c>
      <c r="J94" s="163">
        <f t="shared" si="55"/>
        <v>0</v>
      </c>
      <c r="K94" s="163">
        <v>0</v>
      </c>
      <c r="L94" s="163"/>
      <c r="M94" s="163"/>
      <c r="N94" s="163">
        <v>0</v>
      </c>
      <c r="O94" s="163"/>
      <c r="P94" s="163"/>
    </row>
    <row r="95" spans="1:16" ht="15.75" customHeight="1">
      <c r="A95" s="153">
        <v>3431</v>
      </c>
      <c r="B95" s="154" t="s">
        <v>72</v>
      </c>
      <c r="C95" s="152">
        <f t="shared" si="46"/>
        <v>0</v>
      </c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2"/>
    </row>
    <row r="96" spans="1:16" s="200" customFormat="1" hidden="1">
      <c r="A96" s="243"/>
      <c r="B96" s="243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4"/>
      <c r="O96" s="174"/>
      <c r="P96" s="174"/>
    </row>
    <row r="97" spans="1:16" s="183" customFormat="1" hidden="1">
      <c r="A97" s="153"/>
      <c r="B97" s="201"/>
      <c r="C97" s="182"/>
      <c r="D97" s="182"/>
      <c r="E97" s="182"/>
      <c r="F97" s="182"/>
      <c r="G97" s="182"/>
      <c r="H97" s="182"/>
      <c r="I97" s="182"/>
      <c r="J97" s="182"/>
      <c r="K97" s="182"/>
      <c r="L97" s="182"/>
      <c r="M97" s="182"/>
      <c r="N97" s="182"/>
      <c r="O97" s="182"/>
      <c r="P97" s="182"/>
    </row>
    <row r="98" spans="1:16" s="183" customFormat="1" hidden="1">
      <c r="A98" s="196"/>
      <c r="B98" s="196"/>
      <c r="C98" s="152"/>
      <c r="D98" s="186"/>
      <c r="E98" s="182"/>
      <c r="F98" s="182"/>
      <c r="G98" s="182"/>
      <c r="H98" s="182"/>
      <c r="I98" s="182"/>
      <c r="J98" s="182"/>
      <c r="K98" s="182"/>
      <c r="L98" s="182"/>
      <c r="M98" s="182"/>
      <c r="N98" s="182"/>
      <c r="O98" s="182"/>
      <c r="P98" s="182"/>
    </row>
    <row r="99" spans="1:16" s="200" customFormat="1" ht="12" hidden="1" customHeight="1">
      <c r="A99" s="153"/>
      <c r="B99" s="196"/>
      <c r="C99" s="152"/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</row>
    <row r="100" spans="1:16" hidden="1">
      <c r="A100" s="241"/>
      <c r="B100" s="241"/>
      <c r="C100" s="158"/>
      <c r="D100" s="158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</row>
    <row r="101" spans="1:16" hidden="1">
      <c r="A101" s="249"/>
      <c r="B101" s="249"/>
      <c r="C101" s="160"/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</row>
    <row r="102" spans="1:16" hidden="1">
      <c r="A102" s="167"/>
      <c r="B102" s="168"/>
      <c r="C102" s="162"/>
      <c r="D102" s="162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</row>
    <row r="103" spans="1:16" hidden="1">
      <c r="A103" s="169"/>
      <c r="B103" s="170"/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</row>
    <row r="104" spans="1:16" s="12" customFormat="1" hidden="1">
      <c r="A104" s="171"/>
      <c r="B104" s="172"/>
      <c r="C104" s="163"/>
      <c r="D104" s="163"/>
      <c r="E104" s="163"/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</row>
    <row r="105" spans="1:16" hidden="1">
      <c r="A105" s="153"/>
      <c r="B105" s="154"/>
      <c r="C105" s="152"/>
      <c r="D105" s="152"/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</row>
    <row r="106" spans="1:16" hidden="1">
      <c r="A106" s="153"/>
      <c r="B106" s="154"/>
      <c r="C106" s="152"/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  <c r="P106" s="152"/>
    </row>
    <row r="107" spans="1:16" hidden="1">
      <c r="A107" s="169"/>
      <c r="B107" s="170"/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</row>
    <row r="108" spans="1:16" s="12" customFormat="1" hidden="1">
      <c r="A108" s="150"/>
      <c r="B108" s="151"/>
      <c r="C108" s="163"/>
      <c r="D108" s="163"/>
      <c r="E108" s="163"/>
      <c r="F108" s="163"/>
      <c r="G108" s="163"/>
      <c r="H108" s="163"/>
      <c r="I108" s="163"/>
      <c r="J108" s="163"/>
      <c r="K108" s="163"/>
      <c r="L108" s="163"/>
      <c r="M108" s="163"/>
      <c r="N108" s="163"/>
      <c r="O108" s="163"/>
      <c r="P108" s="163"/>
    </row>
    <row r="109" spans="1:16" hidden="1">
      <c r="A109" s="153"/>
      <c r="B109" s="154"/>
      <c r="C109" s="152"/>
      <c r="D109" s="152"/>
      <c r="E109" s="152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152"/>
    </row>
    <row r="110" spans="1:16" s="12" customFormat="1" ht="11.25" customHeight="1">
      <c r="A110" s="239" t="s">
        <v>128</v>
      </c>
      <c r="B110" s="239"/>
      <c r="C110" s="158">
        <f t="shared" ref="C110:H110" si="56">SUM(C118+C113+C132+C150+C157)</f>
        <v>723200</v>
      </c>
      <c r="D110" s="158">
        <f t="shared" si="56"/>
        <v>204200</v>
      </c>
      <c r="E110" s="158">
        <f t="shared" si="56"/>
        <v>0</v>
      </c>
      <c r="F110" s="158">
        <f t="shared" si="56"/>
        <v>0</v>
      </c>
      <c r="G110" s="158">
        <f t="shared" si="56"/>
        <v>0</v>
      </c>
      <c r="H110" s="158">
        <f t="shared" si="56"/>
        <v>269000</v>
      </c>
      <c r="I110" s="158">
        <f t="shared" ref="I110:J110" si="57">I112</f>
        <v>0</v>
      </c>
      <c r="J110" s="158">
        <f t="shared" si="57"/>
        <v>0</v>
      </c>
      <c r="K110" s="158">
        <f>K113+K118+K150</f>
        <v>250000</v>
      </c>
      <c r="L110" s="158"/>
      <c r="M110" s="158"/>
      <c r="N110" s="158">
        <f t="shared" ref="N110:P110" si="58">SUM(N118+N113+N132+N150+N157)</f>
        <v>633200</v>
      </c>
      <c r="O110" s="158"/>
      <c r="P110" s="158">
        <f t="shared" si="58"/>
        <v>613200</v>
      </c>
    </row>
    <row r="111" spans="1:16" s="210" customFormat="1" ht="12.75" hidden="1" customHeight="1">
      <c r="A111" s="208"/>
      <c r="B111" s="209"/>
      <c r="C111" s="182"/>
      <c r="D111" s="182"/>
      <c r="E111" s="182"/>
      <c r="F111" s="182"/>
      <c r="G111" s="182"/>
      <c r="H111" s="182"/>
      <c r="I111" s="182"/>
      <c r="J111" s="182"/>
      <c r="K111" s="182"/>
      <c r="L111" s="182"/>
      <c r="M111" s="182"/>
      <c r="N111" s="182"/>
      <c r="O111" s="182"/>
      <c r="P111" s="182"/>
    </row>
    <row r="112" spans="1:16" s="210" customFormat="1" hidden="1">
      <c r="A112" s="180"/>
      <c r="B112" s="209"/>
      <c r="C112" s="182"/>
      <c r="D112" s="182"/>
      <c r="E112" s="182"/>
      <c r="F112" s="182"/>
      <c r="G112" s="182"/>
      <c r="H112" s="182"/>
      <c r="I112" s="182"/>
      <c r="J112" s="182"/>
      <c r="K112" s="182"/>
      <c r="L112" s="182"/>
      <c r="M112" s="182"/>
      <c r="N112" s="182"/>
      <c r="O112" s="182"/>
      <c r="P112" s="182"/>
    </row>
    <row r="113" spans="1:16">
      <c r="A113" s="249" t="s">
        <v>104</v>
      </c>
      <c r="B113" s="249"/>
      <c r="C113" s="160">
        <f t="shared" ref="C113:C118" si="59">SUM(D113:K113)</f>
        <v>2500</v>
      </c>
      <c r="D113" s="160">
        <f>D116</f>
        <v>2500</v>
      </c>
      <c r="E113" s="160">
        <f t="shared" ref="E113:K113" si="60">E116</f>
        <v>0</v>
      </c>
      <c r="F113" s="160">
        <f t="shared" si="60"/>
        <v>0</v>
      </c>
      <c r="G113" s="160">
        <f t="shared" si="60"/>
        <v>0</v>
      </c>
      <c r="H113" s="160">
        <f t="shared" si="60"/>
        <v>0</v>
      </c>
      <c r="I113" s="160">
        <f t="shared" si="60"/>
        <v>0</v>
      </c>
      <c r="J113" s="160">
        <f t="shared" si="60"/>
        <v>0</v>
      </c>
      <c r="K113" s="160">
        <f t="shared" si="60"/>
        <v>0</v>
      </c>
      <c r="L113" s="160"/>
      <c r="M113" s="160"/>
      <c r="N113" s="160">
        <f t="shared" ref="N113:P114" si="61">N114</f>
        <v>2500</v>
      </c>
      <c r="O113" s="160"/>
      <c r="P113" s="160">
        <f t="shared" si="61"/>
        <v>2500</v>
      </c>
    </row>
    <row r="114" spans="1:16">
      <c r="A114" s="167">
        <v>3</v>
      </c>
      <c r="B114" s="168" t="s">
        <v>25</v>
      </c>
      <c r="C114" s="162">
        <f t="shared" si="59"/>
        <v>2500</v>
      </c>
      <c r="D114" s="162">
        <f t="shared" ref="D114:J114" si="62">D115</f>
        <v>2500</v>
      </c>
      <c r="E114" s="162">
        <f t="shared" si="62"/>
        <v>0</v>
      </c>
      <c r="F114" s="162">
        <f t="shared" si="62"/>
        <v>0</v>
      </c>
      <c r="G114" s="162">
        <f t="shared" si="62"/>
        <v>0</v>
      </c>
      <c r="H114" s="162">
        <f t="shared" si="62"/>
        <v>0</v>
      </c>
      <c r="I114" s="162">
        <f t="shared" si="62"/>
        <v>0</v>
      </c>
      <c r="J114" s="162">
        <f t="shared" si="62"/>
        <v>0</v>
      </c>
      <c r="K114" s="162">
        <v>0</v>
      </c>
      <c r="L114" s="162"/>
      <c r="M114" s="162"/>
      <c r="N114" s="162">
        <f t="shared" si="61"/>
        <v>2500</v>
      </c>
      <c r="O114" s="162"/>
      <c r="P114" s="162">
        <f t="shared" ref="P114" si="63">P115</f>
        <v>2500</v>
      </c>
    </row>
    <row r="115" spans="1:16">
      <c r="A115" s="169">
        <v>32</v>
      </c>
      <c r="B115" s="170" t="s">
        <v>30</v>
      </c>
      <c r="C115" s="149">
        <f t="shared" si="59"/>
        <v>2500</v>
      </c>
      <c r="D115" s="149">
        <f>D116</f>
        <v>2500</v>
      </c>
      <c r="E115" s="149">
        <f t="shared" ref="E115:J115" si="64">E116+E118+E121</f>
        <v>0</v>
      </c>
      <c r="F115" s="149"/>
      <c r="G115" s="149">
        <f t="shared" si="64"/>
        <v>0</v>
      </c>
      <c r="H115" s="149">
        <f t="shared" si="64"/>
        <v>0</v>
      </c>
      <c r="I115" s="149">
        <f t="shared" si="64"/>
        <v>0</v>
      </c>
      <c r="J115" s="149">
        <f t="shared" si="64"/>
        <v>0</v>
      </c>
      <c r="K115" s="149">
        <v>0</v>
      </c>
      <c r="L115" s="149"/>
      <c r="M115" s="149"/>
      <c r="N115" s="149">
        <v>2500</v>
      </c>
      <c r="O115" s="149"/>
      <c r="P115" s="149">
        <v>2500</v>
      </c>
    </row>
    <row r="116" spans="1:16" ht="12.75" customHeight="1">
      <c r="A116" s="150">
        <v>329</v>
      </c>
      <c r="B116" s="184" t="s">
        <v>34</v>
      </c>
      <c r="C116" s="163">
        <f t="shared" si="59"/>
        <v>2500</v>
      </c>
      <c r="D116" s="163">
        <f>D117</f>
        <v>2500</v>
      </c>
      <c r="E116" s="163">
        <f t="shared" ref="E116:J116" si="65">SUM(E117:E121)</f>
        <v>0</v>
      </c>
      <c r="F116" s="163"/>
      <c r="G116" s="163">
        <f t="shared" si="65"/>
        <v>0</v>
      </c>
      <c r="H116" s="163">
        <f t="shared" si="65"/>
        <v>0</v>
      </c>
      <c r="I116" s="163">
        <f t="shared" si="65"/>
        <v>0</v>
      </c>
      <c r="J116" s="163">
        <f t="shared" si="65"/>
        <v>0</v>
      </c>
      <c r="K116" s="163">
        <v>0</v>
      </c>
      <c r="L116" s="163"/>
      <c r="M116" s="163"/>
      <c r="N116" s="163">
        <v>0</v>
      </c>
      <c r="O116" s="163"/>
      <c r="P116" s="163"/>
    </row>
    <row r="117" spans="1:16">
      <c r="A117" s="153">
        <v>3299</v>
      </c>
      <c r="B117" s="185" t="s">
        <v>34</v>
      </c>
      <c r="C117" s="152">
        <f t="shared" si="59"/>
        <v>2500</v>
      </c>
      <c r="D117" s="152">
        <v>2500</v>
      </c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  <c r="P117" s="152"/>
    </row>
    <row r="118" spans="1:16">
      <c r="A118" s="243" t="s">
        <v>94</v>
      </c>
      <c r="B118" s="243"/>
      <c r="C118" s="174">
        <f t="shared" si="59"/>
        <v>20000</v>
      </c>
      <c r="D118" s="174">
        <f t="shared" ref="D118:J118" si="66">D119</f>
        <v>20000</v>
      </c>
      <c r="E118" s="174">
        <f t="shared" si="66"/>
        <v>0</v>
      </c>
      <c r="F118" s="174">
        <f t="shared" si="66"/>
        <v>0</v>
      </c>
      <c r="G118" s="174">
        <f t="shared" si="66"/>
        <v>0</v>
      </c>
      <c r="H118" s="174">
        <f t="shared" si="66"/>
        <v>0</v>
      </c>
      <c r="I118" s="174">
        <f t="shared" si="66"/>
        <v>0</v>
      </c>
      <c r="J118" s="174">
        <f t="shared" si="66"/>
        <v>0</v>
      </c>
      <c r="K118" s="174">
        <v>0</v>
      </c>
      <c r="L118" s="174"/>
      <c r="M118" s="174"/>
      <c r="N118" s="174">
        <v>20000</v>
      </c>
      <c r="O118" s="174"/>
      <c r="P118" s="174">
        <v>20000</v>
      </c>
    </row>
    <row r="119" spans="1:16">
      <c r="A119" s="167">
        <v>3</v>
      </c>
      <c r="B119" s="168" t="s">
        <v>25</v>
      </c>
      <c r="C119" s="162">
        <f t="shared" ref="C119:C127" si="67">SUM(D119:K119)</f>
        <v>20000</v>
      </c>
      <c r="D119" s="162">
        <f t="shared" ref="D119:J119" si="68">D120</f>
        <v>20000</v>
      </c>
      <c r="E119" s="162">
        <f t="shared" si="68"/>
        <v>0</v>
      </c>
      <c r="F119" s="162">
        <f t="shared" si="68"/>
        <v>0</v>
      </c>
      <c r="G119" s="162">
        <f t="shared" si="68"/>
        <v>0</v>
      </c>
      <c r="H119" s="162">
        <f t="shared" si="68"/>
        <v>0</v>
      </c>
      <c r="I119" s="162">
        <f t="shared" si="68"/>
        <v>0</v>
      </c>
      <c r="J119" s="162">
        <f t="shared" si="68"/>
        <v>0</v>
      </c>
      <c r="K119" s="162">
        <v>0</v>
      </c>
      <c r="L119" s="162"/>
      <c r="M119" s="162"/>
      <c r="N119" s="162">
        <v>20000</v>
      </c>
      <c r="O119" s="162"/>
      <c r="P119" s="162">
        <v>20000</v>
      </c>
    </row>
    <row r="120" spans="1:16">
      <c r="A120" s="169">
        <v>32</v>
      </c>
      <c r="B120" s="170" t="s">
        <v>30</v>
      </c>
      <c r="C120" s="149">
        <f>C121+C123+C126</f>
        <v>20000</v>
      </c>
      <c r="D120" s="149">
        <f>D121+D123+D126</f>
        <v>20000</v>
      </c>
      <c r="E120" s="149">
        <f t="shared" ref="E120:J120" si="69">E121+E123+E126</f>
        <v>0</v>
      </c>
      <c r="F120" s="149">
        <f t="shared" si="69"/>
        <v>0</v>
      </c>
      <c r="G120" s="149">
        <f t="shared" si="69"/>
        <v>0</v>
      </c>
      <c r="H120" s="149">
        <f t="shared" si="69"/>
        <v>0</v>
      </c>
      <c r="I120" s="149">
        <f t="shared" si="69"/>
        <v>0</v>
      </c>
      <c r="J120" s="149">
        <f t="shared" si="69"/>
        <v>0</v>
      </c>
      <c r="K120" s="149">
        <v>0</v>
      </c>
      <c r="L120" s="149"/>
      <c r="M120" s="149"/>
      <c r="N120" s="149">
        <v>20000</v>
      </c>
      <c r="O120" s="149"/>
      <c r="P120" s="149">
        <v>20000</v>
      </c>
    </row>
    <row r="121" spans="1:16">
      <c r="A121" s="171">
        <v>322</v>
      </c>
      <c r="B121" s="172" t="s">
        <v>32</v>
      </c>
      <c r="C121" s="163">
        <f t="shared" si="67"/>
        <v>0</v>
      </c>
      <c r="D121" s="163">
        <f>D122</f>
        <v>0</v>
      </c>
      <c r="E121" s="163">
        <f t="shared" ref="E121:J121" si="70">E122</f>
        <v>0</v>
      </c>
      <c r="F121" s="163">
        <f t="shared" si="70"/>
        <v>0</v>
      </c>
      <c r="G121" s="163">
        <f t="shared" si="70"/>
        <v>0</v>
      </c>
      <c r="H121" s="163">
        <f t="shared" si="70"/>
        <v>0</v>
      </c>
      <c r="I121" s="163">
        <f t="shared" si="70"/>
        <v>0</v>
      </c>
      <c r="J121" s="163">
        <f t="shared" si="70"/>
        <v>0</v>
      </c>
      <c r="K121" s="163">
        <v>0</v>
      </c>
      <c r="L121" s="163"/>
      <c r="M121" s="163"/>
      <c r="N121" s="163">
        <v>0</v>
      </c>
      <c r="O121" s="163"/>
      <c r="P121" s="163"/>
    </row>
    <row r="122" spans="1:16">
      <c r="A122" s="153">
        <v>3221</v>
      </c>
      <c r="B122" s="154" t="s">
        <v>53</v>
      </c>
      <c r="C122" s="152">
        <f t="shared" si="67"/>
        <v>0</v>
      </c>
      <c r="D122" s="152">
        <v>0</v>
      </c>
      <c r="E122" s="152"/>
      <c r="F122" s="152"/>
      <c r="G122" s="152"/>
      <c r="H122" s="152"/>
      <c r="I122" s="152"/>
      <c r="J122" s="152"/>
      <c r="K122" s="152"/>
      <c r="L122" s="152"/>
      <c r="M122" s="152"/>
      <c r="N122" s="152"/>
      <c r="O122" s="152"/>
      <c r="P122" s="152"/>
    </row>
    <row r="123" spans="1:16">
      <c r="A123" s="171">
        <v>323</v>
      </c>
      <c r="B123" s="172" t="s">
        <v>33</v>
      </c>
      <c r="C123" s="163">
        <f t="shared" si="67"/>
        <v>5000</v>
      </c>
      <c r="D123" s="163">
        <f>SUM(D124:D125)</f>
        <v>5000</v>
      </c>
      <c r="E123" s="163">
        <f t="shared" ref="E123:J123" si="71">SUM(E124:E125)</f>
        <v>0</v>
      </c>
      <c r="F123" s="163">
        <f t="shared" si="71"/>
        <v>0</v>
      </c>
      <c r="G123" s="163">
        <f t="shared" si="71"/>
        <v>0</v>
      </c>
      <c r="H123" s="163">
        <f t="shared" si="71"/>
        <v>0</v>
      </c>
      <c r="I123" s="163">
        <f t="shared" si="71"/>
        <v>0</v>
      </c>
      <c r="J123" s="163">
        <f t="shared" si="71"/>
        <v>0</v>
      </c>
      <c r="K123" s="163">
        <v>0</v>
      </c>
      <c r="L123" s="163"/>
      <c r="M123" s="163"/>
      <c r="N123" s="163">
        <v>0</v>
      </c>
      <c r="O123" s="163"/>
      <c r="P123" s="163"/>
    </row>
    <row r="124" spans="1:16">
      <c r="A124" s="153">
        <v>3237</v>
      </c>
      <c r="B124" s="154" t="s">
        <v>63</v>
      </c>
      <c r="C124" s="152">
        <f t="shared" si="67"/>
        <v>5000</v>
      </c>
      <c r="D124" s="152">
        <v>5000</v>
      </c>
      <c r="E124" s="152"/>
      <c r="F124" s="152"/>
      <c r="G124" s="152"/>
      <c r="H124" s="152"/>
      <c r="I124" s="152"/>
      <c r="J124" s="152"/>
      <c r="K124" s="152"/>
      <c r="L124" s="152"/>
      <c r="M124" s="152"/>
      <c r="N124" s="152"/>
      <c r="O124" s="152"/>
      <c r="P124" s="152"/>
    </row>
    <row r="125" spans="1:16">
      <c r="A125" s="153">
        <v>3239</v>
      </c>
      <c r="B125" s="154" t="s">
        <v>65</v>
      </c>
      <c r="C125" s="152">
        <f t="shared" si="67"/>
        <v>0</v>
      </c>
      <c r="D125" s="152">
        <v>0</v>
      </c>
      <c r="E125" s="152"/>
      <c r="F125" s="152"/>
      <c r="G125" s="152"/>
      <c r="H125" s="152"/>
      <c r="I125" s="152"/>
      <c r="J125" s="152"/>
      <c r="K125" s="152"/>
      <c r="L125" s="152"/>
      <c r="M125" s="152"/>
      <c r="N125" s="152"/>
      <c r="O125" s="152"/>
      <c r="P125" s="152"/>
    </row>
    <row r="126" spans="1:16">
      <c r="A126" s="150">
        <v>329</v>
      </c>
      <c r="B126" s="184" t="s">
        <v>34</v>
      </c>
      <c r="C126" s="163">
        <f t="shared" si="67"/>
        <v>15000</v>
      </c>
      <c r="D126" s="163">
        <f>D127</f>
        <v>15000</v>
      </c>
      <c r="E126" s="163">
        <f t="shared" ref="E126:J126" si="72">E127</f>
        <v>0</v>
      </c>
      <c r="F126" s="163">
        <f t="shared" si="72"/>
        <v>0</v>
      </c>
      <c r="G126" s="163">
        <f t="shared" si="72"/>
        <v>0</v>
      </c>
      <c r="H126" s="163">
        <f t="shared" si="72"/>
        <v>0</v>
      </c>
      <c r="I126" s="163">
        <f t="shared" si="72"/>
        <v>0</v>
      </c>
      <c r="J126" s="163">
        <f t="shared" si="72"/>
        <v>0</v>
      </c>
      <c r="K126" s="163">
        <v>0</v>
      </c>
      <c r="L126" s="163"/>
      <c r="M126" s="163"/>
      <c r="N126" s="163">
        <v>0</v>
      </c>
      <c r="O126" s="163"/>
      <c r="P126" s="163"/>
    </row>
    <row r="127" spans="1:16" ht="14.25" customHeight="1">
      <c r="A127" s="153">
        <v>3299</v>
      </c>
      <c r="B127" s="154" t="s">
        <v>34</v>
      </c>
      <c r="C127" s="152">
        <f t="shared" si="67"/>
        <v>15000</v>
      </c>
      <c r="D127" s="152">
        <v>15000</v>
      </c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2"/>
    </row>
    <row r="128" spans="1:16" s="183" customFormat="1" ht="11.25" hidden="1" customHeight="1">
      <c r="A128" s="252"/>
      <c r="B128" s="252"/>
      <c r="C128" s="195"/>
      <c r="D128" s="195"/>
      <c r="E128" s="182"/>
      <c r="F128" s="182"/>
      <c r="G128" s="182"/>
      <c r="H128" s="182"/>
      <c r="I128" s="182"/>
      <c r="J128" s="182"/>
      <c r="K128" s="182"/>
      <c r="L128" s="182"/>
      <c r="M128" s="182"/>
      <c r="N128" s="182"/>
      <c r="O128" s="182"/>
      <c r="P128" s="182"/>
    </row>
    <row r="129" spans="1:16" s="183" customFormat="1" hidden="1">
      <c r="A129" s="198"/>
      <c r="B129" s="194"/>
      <c r="C129" s="195"/>
      <c r="D129" s="195"/>
      <c r="E129" s="182"/>
      <c r="F129" s="182"/>
      <c r="G129" s="182"/>
      <c r="H129" s="182"/>
      <c r="I129" s="182"/>
      <c r="J129" s="182"/>
      <c r="K129" s="182"/>
      <c r="L129" s="182"/>
      <c r="M129" s="182"/>
      <c r="N129" s="182"/>
      <c r="O129" s="182"/>
      <c r="P129" s="182"/>
    </row>
    <row r="130" spans="1:16" s="183" customFormat="1" hidden="1">
      <c r="A130" s="196"/>
      <c r="B130" s="196"/>
      <c r="C130" s="197"/>
      <c r="D130" s="197"/>
      <c r="E130" s="182"/>
      <c r="F130" s="182"/>
      <c r="G130" s="182"/>
      <c r="H130" s="182"/>
      <c r="I130" s="182"/>
      <c r="J130" s="182"/>
      <c r="K130" s="182"/>
      <c r="L130" s="182"/>
      <c r="M130" s="182"/>
      <c r="N130" s="182"/>
      <c r="O130" s="182"/>
      <c r="P130" s="182"/>
    </row>
    <row r="131" spans="1:16" s="183" customFormat="1" hidden="1">
      <c r="A131" s="198"/>
      <c r="B131" s="196"/>
      <c r="C131" s="197"/>
      <c r="D131" s="197"/>
      <c r="E131" s="186"/>
      <c r="F131" s="186"/>
      <c r="G131" s="186"/>
      <c r="H131" s="186"/>
      <c r="I131" s="186"/>
      <c r="J131" s="186"/>
      <c r="K131" s="186"/>
      <c r="L131" s="186"/>
      <c r="M131" s="186"/>
      <c r="N131" s="186"/>
      <c r="O131" s="186"/>
      <c r="P131" s="186"/>
    </row>
    <row r="132" spans="1:16" ht="26.25" customHeight="1">
      <c r="A132" s="247" t="s">
        <v>99</v>
      </c>
      <c r="B132" s="248"/>
      <c r="C132" s="174">
        <f>C133</f>
        <v>269000</v>
      </c>
      <c r="D132" s="174">
        <f t="shared" ref="D132:J132" si="73">D133</f>
        <v>0</v>
      </c>
      <c r="E132" s="174">
        <f t="shared" si="73"/>
        <v>0</v>
      </c>
      <c r="F132" s="174">
        <f t="shared" si="73"/>
        <v>0</v>
      </c>
      <c r="G132" s="174">
        <f t="shared" si="73"/>
        <v>0</v>
      </c>
      <c r="H132" s="174">
        <f t="shared" si="73"/>
        <v>269000</v>
      </c>
      <c r="I132" s="174">
        <f>I133</f>
        <v>0</v>
      </c>
      <c r="J132" s="174">
        <f t="shared" si="73"/>
        <v>0</v>
      </c>
      <c r="K132" s="174">
        <v>0</v>
      </c>
      <c r="L132" s="174"/>
      <c r="M132" s="174"/>
      <c r="N132" s="174">
        <f>N133</f>
        <v>269000</v>
      </c>
      <c r="O132" s="174"/>
      <c r="P132" s="174">
        <f>P133</f>
        <v>269000</v>
      </c>
    </row>
    <row r="133" spans="1:16" ht="12.75" customHeight="1">
      <c r="A133" s="167">
        <v>3</v>
      </c>
      <c r="B133" s="168" t="s">
        <v>25</v>
      </c>
      <c r="C133" s="162">
        <f>C134+C142</f>
        <v>269000</v>
      </c>
      <c r="D133" s="162">
        <f t="shared" ref="D133:J133" si="74">D134+D142</f>
        <v>0</v>
      </c>
      <c r="E133" s="162">
        <f t="shared" si="74"/>
        <v>0</v>
      </c>
      <c r="F133" s="162">
        <f t="shared" si="74"/>
        <v>0</v>
      </c>
      <c r="G133" s="162">
        <f t="shared" si="74"/>
        <v>0</v>
      </c>
      <c r="H133" s="162">
        <f t="shared" si="74"/>
        <v>269000</v>
      </c>
      <c r="I133" s="162">
        <f t="shared" si="74"/>
        <v>0</v>
      </c>
      <c r="J133" s="162">
        <f t="shared" si="74"/>
        <v>0</v>
      </c>
      <c r="K133" s="162">
        <v>0</v>
      </c>
      <c r="L133" s="149"/>
      <c r="M133" s="162">
        <v>0</v>
      </c>
      <c r="N133" s="162">
        <f>N134+N142</f>
        <v>269000</v>
      </c>
      <c r="O133" s="149"/>
      <c r="P133" s="162">
        <f>P134+P142</f>
        <v>269000</v>
      </c>
    </row>
    <row r="134" spans="1:16" ht="12.75" customHeight="1">
      <c r="A134" s="147">
        <v>31</v>
      </c>
      <c r="B134" s="148" t="s">
        <v>26</v>
      </c>
      <c r="C134" s="149">
        <f>C135+C137+C139</f>
        <v>259000</v>
      </c>
      <c r="D134" s="149">
        <f t="shared" ref="D134:I134" si="75">D135+D139</f>
        <v>0</v>
      </c>
      <c r="E134" s="149">
        <f t="shared" si="75"/>
        <v>0</v>
      </c>
      <c r="F134" s="149">
        <f t="shared" si="75"/>
        <v>0</v>
      </c>
      <c r="G134" s="149">
        <f t="shared" si="75"/>
        <v>0</v>
      </c>
      <c r="H134" s="149">
        <f>H135+H137+H139</f>
        <v>259000</v>
      </c>
      <c r="I134" s="149">
        <f t="shared" si="75"/>
        <v>0</v>
      </c>
      <c r="J134" s="149">
        <f>J135+J139</f>
        <v>0</v>
      </c>
      <c r="K134" s="149">
        <v>0</v>
      </c>
      <c r="L134" s="149"/>
      <c r="M134" s="149"/>
      <c r="N134" s="149">
        <v>259000</v>
      </c>
      <c r="O134" s="149"/>
      <c r="P134" s="149">
        <v>259000</v>
      </c>
    </row>
    <row r="135" spans="1:16" ht="12.75" customHeight="1">
      <c r="A135" s="150">
        <v>311</v>
      </c>
      <c r="B135" s="151" t="s">
        <v>27</v>
      </c>
      <c r="C135" s="163">
        <f>C136</f>
        <v>215000</v>
      </c>
      <c r="D135" s="163">
        <f t="shared" ref="D135:J135" si="76">D136</f>
        <v>0</v>
      </c>
      <c r="E135" s="163">
        <f t="shared" si="76"/>
        <v>0</v>
      </c>
      <c r="F135" s="163">
        <f t="shared" si="76"/>
        <v>0</v>
      </c>
      <c r="G135" s="163">
        <f t="shared" si="76"/>
        <v>0</v>
      </c>
      <c r="H135" s="163">
        <f t="shared" si="76"/>
        <v>215000</v>
      </c>
      <c r="I135" s="163">
        <f t="shared" si="76"/>
        <v>0</v>
      </c>
      <c r="J135" s="163">
        <f t="shared" si="76"/>
        <v>0</v>
      </c>
      <c r="K135" s="163">
        <v>0</v>
      </c>
      <c r="L135" s="163"/>
      <c r="M135" s="163"/>
      <c r="N135" s="163">
        <v>0</v>
      </c>
      <c r="O135" s="163"/>
      <c r="P135" s="163"/>
    </row>
    <row r="136" spans="1:16" ht="12.75" customHeight="1">
      <c r="A136" s="153">
        <v>3111</v>
      </c>
      <c r="B136" s="154" t="s">
        <v>44</v>
      </c>
      <c r="C136" s="152">
        <f t="shared" ref="C136" si="77">SUM(D136:K136)</f>
        <v>215000</v>
      </c>
      <c r="D136" s="152"/>
      <c r="E136" s="152"/>
      <c r="F136" s="152"/>
      <c r="G136" s="152"/>
      <c r="H136" s="152">
        <v>215000</v>
      </c>
      <c r="I136" s="152"/>
      <c r="J136" s="152"/>
      <c r="K136" s="152"/>
      <c r="L136" s="152"/>
      <c r="M136" s="152"/>
      <c r="N136" s="152"/>
      <c r="O136" s="152"/>
      <c r="P136" s="152"/>
    </row>
    <row r="137" spans="1:16" ht="12.75" customHeight="1">
      <c r="A137" s="150">
        <v>312</v>
      </c>
      <c r="B137" s="151" t="s">
        <v>28</v>
      </c>
      <c r="C137" s="163">
        <f>C138</f>
        <v>5500</v>
      </c>
      <c r="D137" s="152"/>
      <c r="E137" s="152"/>
      <c r="F137" s="152"/>
      <c r="G137" s="152"/>
      <c r="H137" s="163">
        <f>H138</f>
        <v>5500</v>
      </c>
      <c r="I137" s="152"/>
      <c r="J137" s="152"/>
      <c r="K137" s="152"/>
      <c r="L137" s="163"/>
      <c r="M137" s="163"/>
      <c r="N137" s="152"/>
      <c r="O137" s="163"/>
      <c r="P137" s="163"/>
    </row>
    <row r="138" spans="1:16" ht="12.75" customHeight="1">
      <c r="A138" s="153">
        <v>3121</v>
      </c>
      <c r="B138" s="154" t="s">
        <v>28</v>
      </c>
      <c r="C138" s="152">
        <f>SUM(D138:K138)</f>
        <v>5500</v>
      </c>
      <c r="D138" s="152">
        <v>0</v>
      </c>
      <c r="E138" s="152"/>
      <c r="F138" s="152"/>
      <c r="G138" s="152"/>
      <c r="H138" s="152">
        <v>5500</v>
      </c>
      <c r="I138" s="152"/>
      <c r="J138" s="152"/>
      <c r="K138" s="152"/>
      <c r="L138" s="152"/>
      <c r="M138" s="152"/>
      <c r="N138" s="152"/>
      <c r="O138" s="152"/>
      <c r="P138" s="152"/>
    </row>
    <row r="139" spans="1:16" ht="12.75" customHeight="1">
      <c r="A139" s="150">
        <v>313</v>
      </c>
      <c r="B139" s="151" t="s">
        <v>29</v>
      </c>
      <c r="C139" s="163">
        <f>SUM(C140:C141)</f>
        <v>38500</v>
      </c>
      <c r="D139" s="163">
        <f t="shared" ref="D139:I139" si="78">SUM(D140:D141)</f>
        <v>0</v>
      </c>
      <c r="E139" s="163">
        <f t="shared" si="78"/>
        <v>0</v>
      </c>
      <c r="F139" s="163">
        <f t="shared" si="78"/>
        <v>0</v>
      </c>
      <c r="G139" s="163">
        <f t="shared" si="78"/>
        <v>0</v>
      </c>
      <c r="H139" s="163">
        <f t="shared" si="78"/>
        <v>38500</v>
      </c>
      <c r="I139" s="163">
        <f t="shared" si="78"/>
        <v>0</v>
      </c>
      <c r="J139" s="163">
        <f>SUM(J140:J141)</f>
        <v>0</v>
      </c>
      <c r="K139" s="163">
        <v>0</v>
      </c>
      <c r="L139" s="163"/>
      <c r="M139" s="163"/>
      <c r="N139" s="163">
        <v>0</v>
      </c>
      <c r="O139" s="163"/>
      <c r="P139" s="163"/>
    </row>
    <row r="140" spans="1:16" ht="12.75" customHeight="1">
      <c r="A140" s="153">
        <v>3132</v>
      </c>
      <c r="B140" s="154" t="s">
        <v>47</v>
      </c>
      <c r="C140" s="152">
        <f t="shared" ref="C140" si="79">SUM(D140:K140)</f>
        <v>35000</v>
      </c>
      <c r="D140" s="152"/>
      <c r="E140" s="152"/>
      <c r="F140" s="152"/>
      <c r="G140" s="152"/>
      <c r="H140" s="152">
        <v>35000</v>
      </c>
      <c r="I140" s="152"/>
      <c r="J140" s="152"/>
      <c r="K140" s="152"/>
      <c r="L140" s="152"/>
      <c r="M140" s="152"/>
      <c r="N140" s="152"/>
      <c r="O140" s="152"/>
      <c r="P140" s="152"/>
    </row>
    <row r="141" spans="1:16" ht="12.75" customHeight="1">
      <c r="A141" s="153">
        <v>3133</v>
      </c>
      <c r="B141" s="154" t="s">
        <v>48</v>
      </c>
      <c r="C141" s="152">
        <f t="shared" ref="C141" si="80">SUM(D141:K141)</f>
        <v>3500</v>
      </c>
      <c r="D141" s="152"/>
      <c r="E141" s="152"/>
      <c r="F141" s="152"/>
      <c r="G141" s="152"/>
      <c r="H141" s="152">
        <v>3500</v>
      </c>
      <c r="I141" s="152"/>
      <c r="J141" s="152"/>
      <c r="K141" s="152"/>
      <c r="L141" s="152"/>
      <c r="M141" s="152"/>
      <c r="N141" s="152"/>
      <c r="O141" s="152"/>
      <c r="P141" s="152"/>
    </row>
    <row r="142" spans="1:16" ht="12.75" customHeight="1">
      <c r="A142" s="147">
        <v>32</v>
      </c>
      <c r="B142" s="148" t="s">
        <v>30</v>
      </c>
      <c r="C142" s="149">
        <f>C143</f>
        <v>10000</v>
      </c>
      <c r="D142" s="149">
        <f t="shared" ref="D142:J142" si="81">D143</f>
        <v>0</v>
      </c>
      <c r="E142" s="149">
        <f t="shared" si="81"/>
        <v>0</v>
      </c>
      <c r="F142" s="149">
        <f t="shared" si="81"/>
        <v>0</v>
      </c>
      <c r="G142" s="149">
        <f t="shared" si="81"/>
        <v>0</v>
      </c>
      <c r="H142" s="149">
        <f t="shared" si="81"/>
        <v>10000</v>
      </c>
      <c r="I142" s="149">
        <f t="shared" si="81"/>
        <v>0</v>
      </c>
      <c r="J142" s="149">
        <f t="shared" si="81"/>
        <v>0</v>
      </c>
      <c r="K142" s="149">
        <v>0</v>
      </c>
      <c r="L142" s="149"/>
      <c r="M142" s="149"/>
      <c r="N142" s="149">
        <v>10000</v>
      </c>
      <c r="O142" s="149"/>
      <c r="P142" s="149">
        <v>10000</v>
      </c>
    </row>
    <row r="143" spans="1:16" ht="12.75" customHeight="1">
      <c r="A143" s="150">
        <v>321</v>
      </c>
      <c r="B143" s="151" t="s">
        <v>31</v>
      </c>
      <c r="C143" s="152">
        <f t="shared" ref="C143" si="82">SUM(D143:K143)</f>
        <v>10000</v>
      </c>
      <c r="D143" s="163">
        <f t="shared" ref="D143:J143" si="83">D144</f>
        <v>0</v>
      </c>
      <c r="E143" s="163">
        <f t="shared" si="83"/>
        <v>0</v>
      </c>
      <c r="F143" s="163">
        <f t="shared" si="83"/>
        <v>0</v>
      </c>
      <c r="G143" s="163">
        <f t="shared" si="83"/>
        <v>0</v>
      </c>
      <c r="H143" s="163">
        <f t="shared" si="83"/>
        <v>10000</v>
      </c>
      <c r="I143" s="163">
        <f t="shared" si="83"/>
        <v>0</v>
      </c>
      <c r="J143" s="163">
        <f t="shared" si="83"/>
        <v>0</v>
      </c>
      <c r="K143" s="163">
        <v>0</v>
      </c>
      <c r="L143" s="163"/>
      <c r="M143" s="163"/>
      <c r="N143" s="163">
        <v>0</v>
      </c>
      <c r="O143" s="163"/>
      <c r="P143" s="163"/>
    </row>
    <row r="144" spans="1:16" ht="14.25" customHeight="1">
      <c r="A144" s="153">
        <v>3212</v>
      </c>
      <c r="B144" s="154" t="s">
        <v>50</v>
      </c>
      <c r="C144" s="152">
        <f t="shared" ref="C144" si="84">SUM(D144:K144)</f>
        <v>10000</v>
      </c>
      <c r="D144" s="152"/>
      <c r="E144" s="152"/>
      <c r="F144" s="152"/>
      <c r="G144" s="152"/>
      <c r="H144" s="152">
        <v>10000</v>
      </c>
      <c r="I144" s="152"/>
      <c r="J144" s="152"/>
      <c r="K144" s="152"/>
      <c r="L144" s="152"/>
      <c r="M144" s="152"/>
      <c r="N144" s="152"/>
      <c r="O144" s="152"/>
      <c r="P144" s="152"/>
    </row>
    <row r="145" spans="1:16" ht="26.25" hidden="1" customHeight="1">
      <c r="A145" s="247"/>
      <c r="B145" s="248"/>
      <c r="C145" s="174"/>
      <c r="D145" s="174"/>
      <c r="E145" s="174"/>
      <c r="F145" s="174"/>
      <c r="G145" s="174"/>
      <c r="H145" s="174"/>
      <c r="I145" s="174"/>
      <c r="J145" s="174"/>
      <c r="K145" s="174"/>
      <c r="L145" s="174"/>
      <c r="M145" s="174"/>
      <c r="N145" s="174"/>
      <c r="O145" s="174"/>
      <c r="P145" s="174"/>
    </row>
    <row r="146" spans="1:16" ht="12.75" hidden="1" customHeight="1">
      <c r="A146" s="167"/>
      <c r="B146" s="168"/>
      <c r="C146" s="162"/>
      <c r="D146" s="162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</row>
    <row r="147" spans="1:16" ht="12.75" hidden="1" customHeight="1">
      <c r="A147" s="147"/>
      <c r="B147" s="170"/>
      <c r="C147" s="149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</row>
    <row r="148" spans="1:16" s="183" customFormat="1" ht="12.75" hidden="1" customHeight="1">
      <c r="A148" s="180"/>
      <c r="B148" s="181"/>
      <c r="C148" s="182"/>
      <c r="D148" s="182"/>
      <c r="E148" s="182"/>
      <c r="F148" s="182"/>
      <c r="G148" s="182"/>
      <c r="H148" s="182"/>
      <c r="I148" s="182"/>
      <c r="J148" s="182"/>
      <c r="K148" s="182"/>
      <c r="L148" s="182"/>
      <c r="M148" s="182"/>
      <c r="N148" s="182"/>
      <c r="O148" s="182"/>
      <c r="P148" s="182"/>
    </row>
    <row r="149" spans="1:16" ht="12.75" hidden="1" customHeight="1">
      <c r="A149" s="153"/>
      <c r="B149" s="179"/>
      <c r="C149" s="186"/>
      <c r="D149" s="152"/>
      <c r="E149" s="152"/>
      <c r="F149" s="152"/>
      <c r="G149" s="152"/>
      <c r="H149" s="152"/>
      <c r="I149" s="152"/>
      <c r="J149" s="152"/>
      <c r="K149" s="152"/>
      <c r="L149" s="152"/>
      <c r="M149" s="152"/>
      <c r="N149" s="152"/>
      <c r="O149" s="152"/>
      <c r="P149" s="152"/>
    </row>
    <row r="150" spans="1:16">
      <c r="A150" s="243" t="s">
        <v>107</v>
      </c>
      <c r="B150" s="243"/>
      <c r="C150" s="174">
        <f>C151</f>
        <v>270000</v>
      </c>
      <c r="D150" s="174">
        <f t="shared" ref="D150:J151" si="85">D151</f>
        <v>20000</v>
      </c>
      <c r="E150" s="174">
        <f t="shared" si="85"/>
        <v>0</v>
      </c>
      <c r="F150" s="174">
        <f t="shared" si="85"/>
        <v>0</v>
      </c>
      <c r="G150" s="174">
        <f t="shared" si="85"/>
        <v>0</v>
      </c>
      <c r="H150" s="174">
        <f t="shared" si="85"/>
        <v>0</v>
      </c>
      <c r="I150" s="174">
        <f t="shared" si="85"/>
        <v>0</v>
      </c>
      <c r="J150" s="174">
        <f t="shared" si="85"/>
        <v>0</v>
      </c>
      <c r="K150" s="174">
        <f>K151</f>
        <v>250000</v>
      </c>
      <c r="L150" s="174"/>
      <c r="M150" s="174"/>
      <c r="N150" s="174">
        <f>N151</f>
        <v>180000</v>
      </c>
      <c r="O150" s="174"/>
      <c r="P150" s="174">
        <f>P151</f>
        <v>160000</v>
      </c>
    </row>
    <row r="151" spans="1:16">
      <c r="A151" s="167">
        <v>3</v>
      </c>
      <c r="B151" s="168" t="s">
        <v>25</v>
      </c>
      <c r="C151" s="162">
        <f>SUM(D151:K151)</f>
        <v>270000</v>
      </c>
      <c r="D151" s="162">
        <f t="shared" si="85"/>
        <v>20000</v>
      </c>
      <c r="E151" s="162">
        <f t="shared" si="85"/>
        <v>0</v>
      </c>
      <c r="F151" s="162">
        <f t="shared" si="85"/>
        <v>0</v>
      </c>
      <c r="G151" s="162">
        <f t="shared" si="85"/>
        <v>0</v>
      </c>
      <c r="H151" s="162">
        <f t="shared" si="85"/>
        <v>0</v>
      </c>
      <c r="I151" s="162">
        <f t="shared" si="85"/>
        <v>0</v>
      </c>
      <c r="J151" s="162">
        <f t="shared" si="85"/>
        <v>0</v>
      </c>
      <c r="K151" s="162">
        <f>K152</f>
        <v>250000</v>
      </c>
      <c r="L151" s="162"/>
      <c r="M151" s="162"/>
      <c r="N151" s="162">
        <f>N152</f>
        <v>180000</v>
      </c>
      <c r="O151" s="162"/>
      <c r="P151" s="162">
        <f>P152</f>
        <v>160000</v>
      </c>
    </row>
    <row r="152" spans="1:16">
      <c r="A152" s="169">
        <v>32</v>
      </c>
      <c r="B152" s="170" t="s">
        <v>30</v>
      </c>
      <c r="C152" s="149">
        <f>SUM(D152:K152)</f>
        <v>270000</v>
      </c>
      <c r="D152" s="149">
        <f>D153+E155</f>
        <v>20000</v>
      </c>
      <c r="E152" s="149"/>
      <c r="F152" s="149"/>
      <c r="G152" s="149"/>
      <c r="H152" s="149"/>
      <c r="I152" s="149">
        <f t="shared" ref="I152:J152" si="86">I153+I155+I162</f>
        <v>0</v>
      </c>
      <c r="J152" s="149">
        <f t="shared" si="86"/>
        <v>0</v>
      </c>
      <c r="K152" s="149">
        <f>K153+K155</f>
        <v>250000</v>
      </c>
      <c r="L152" s="149"/>
      <c r="M152" s="149"/>
      <c r="N152" s="149">
        <v>180000</v>
      </c>
      <c r="O152" s="149"/>
      <c r="P152" s="149">
        <v>160000</v>
      </c>
    </row>
    <row r="153" spans="1:16" ht="12.75" customHeight="1">
      <c r="A153" s="150">
        <v>321</v>
      </c>
      <c r="B153" s="151" t="s">
        <v>31</v>
      </c>
      <c r="C153" s="182">
        <f>SUM(D153:K153)</f>
        <v>220000</v>
      </c>
      <c r="D153" s="163">
        <f>D154+D155</f>
        <v>20000</v>
      </c>
      <c r="E153" s="163">
        <f t="shared" ref="E153:J153" si="87">E154+E155+E156</f>
        <v>0</v>
      </c>
      <c r="F153" s="163">
        <f t="shared" si="87"/>
        <v>0</v>
      </c>
      <c r="G153" s="163">
        <f t="shared" si="87"/>
        <v>0</v>
      </c>
      <c r="H153" s="163">
        <f t="shared" si="87"/>
        <v>0</v>
      </c>
      <c r="I153" s="163">
        <f t="shared" si="87"/>
        <v>0</v>
      </c>
      <c r="J153" s="163">
        <f t="shared" si="87"/>
        <v>0</v>
      </c>
      <c r="K153" s="163">
        <f>K154</f>
        <v>200000</v>
      </c>
      <c r="L153" s="163"/>
      <c r="M153" s="163"/>
      <c r="N153" s="163">
        <f t="shared" ref="N153" si="88">N154+N155+N156</f>
        <v>0</v>
      </c>
      <c r="O153" s="163"/>
      <c r="P153" s="163"/>
    </row>
    <row r="154" spans="1:16" ht="12.75" customHeight="1">
      <c r="A154" s="153">
        <v>3211</v>
      </c>
      <c r="B154" s="154" t="s">
        <v>49</v>
      </c>
      <c r="C154" s="152">
        <f t="shared" ref="C154" si="89">SUM(D154:K154)</f>
        <v>200000</v>
      </c>
      <c r="D154" s="152"/>
      <c r="E154" s="152"/>
      <c r="F154" s="152"/>
      <c r="G154" s="152"/>
      <c r="H154" s="152"/>
      <c r="I154" s="152"/>
      <c r="J154" s="152"/>
      <c r="K154" s="152">
        <v>200000</v>
      </c>
      <c r="L154" s="152"/>
      <c r="M154" s="152"/>
      <c r="N154" s="152"/>
      <c r="O154" s="152"/>
      <c r="P154" s="152"/>
    </row>
    <row r="155" spans="1:16" ht="26.25" customHeight="1">
      <c r="A155" s="150">
        <v>329</v>
      </c>
      <c r="B155" s="151" t="s">
        <v>34</v>
      </c>
      <c r="C155" s="182">
        <f>SUM(D155:K155)</f>
        <v>70000</v>
      </c>
      <c r="D155" s="163">
        <v>20000</v>
      </c>
      <c r="E155" s="163"/>
      <c r="F155" s="163"/>
      <c r="G155" s="163"/>
      <c r="H155" s="163"/>
      <c r="I155" s="163">
        <f t="shared" ref="I155:J155" si="90">SUM(I156:I164)</f>
        <v>0</v>
      </c>
      <c r="J155" s="163">
        <f t="shared" si="90"/>
        <v>0</v>
      </c>
      <c r="K155" s="163">
        <f>K156</f>
        <v>50000</v>
      </c>
      <c r="L155" s="163"/>
      <c r="M155" s="163"/>
      <c r="N155" s="163">
        <f>N156</f>
        <v>0</v>
      </c>
      <c r="O155" s="163"/>
      <c r="P155" s="163"/>
    </row>
    <row r="156" spans="1:16" ht="12.75" customHeight="1">
      <c r="A156" s="153">
        <v>3299</v>
      </c>
      <c r="B156" s="154" t="s">
        <v>34</v>
      </c>
      <c r="C156" s="182">
        <f>SUM(D156:K156)</f>
        <v>70000</v>
      </c>
      <c r="D156" s="152">
        <v>20000</v>
      </c>
      <c r="E156" s="152"/>
      <c r="F156" s="152"/>
      <c r="G156" s="152"/>
      <c r="H156" s="152"/>
      <c r="I156" s="152"/>
      <c r="J156" s="152"/>
      <c r="K156" s="152">
        <v>50000</v>
      </c>
      <c r="L156" s="152"/>
      <c r="M156" s="152"/>
      <c r="N156" s="152">
        <v>0</v>
      </c>
      <c r="O156" s="152"/>
      <c r="P156" s="152"/>
    </row>
    <row r="157" spans="1:16" s="202" customFormat="1" ht="12.75" customHeight="1">
      <c r="A157" s="253" t="s">
        <v>123</v>
      </c>
      <c r="B157" s="254"/>
      <c r="C157" s="174">
        <f>C158</f>
        <v>161700</v>
      </c>
      <c r="D157" s="203">
        <v>161700</v>
      </c>
      <c r="E157" s="203"/>
      <c r="F157" s="203"/>
      <c r="G157" s="203"/>
      <c r="H157" s="203"/>
      <c r="I157" s="203"/>
      <c r="J157" s="203"/>
      <c r="K157" s="203"/>
      <c r="L157" s="203"/>
      <c r="M157" s="203"/>
      <c r="N157" s="203">
        <v>161700</v>
      </c>
      <c r="O157" s="203"/>
      <c r="P157" s="203">
        <v>161700</v>
      </c>
    </row>
    <row r="158" spans="1:16" s="202" customFormat="1" ht="12.75" customHeight="1">
      <c r="A158" s="167">
        <v>3</v>
      </c>
      <c r="B158" s="168" t="s">
        <v>25</v>
      </c>
      <c r="C158" s="162">
        <f>SUM(D158:K158)</f>
        <v>161700</v>
      </c>
      <c r="D158" s="204">
        <v>161700</v>
      </c>
      <c r="E158" s="204"/>
      <c r="F158" s="204"/>
      <c r="G158" s="204"/>
      <c r="H158" s="204"/>
      <c r="I158" s="204"/>
      <c r="J158" s="204"/>
      <c r="K158" s="204"/>
      <c r="L158" s="204"/>
      <c r="M158" s="204"/>
      <c r="N158" s="204"/>
      <c r="O158" s="204"/>
      <c r="P158" s="204"/>
    </row>
    <row r="159" spans="1:16" s="202" customFormat="1" ht="12.75" customHeight="1">
      <c r="A159" s="205">
        <v>37</v>
      </c>
      <c r="B159" s="206" t="s">
        <v>121</v>
      </c>
      <c r="C159" s="182">
        <f t="shared" ref="C159:C160" si="91">SUM(D159:K159)</f>
        <v>161700</v>
      </c>
      <c r="D159" s="207">
        <v>161700</v>
      </c>
      <c r="E159" s="207"/>
      <c r="F159" s="207"/>
      <c r="G159" s="207"/>
      <c r="H159" s="207"/>
      <c r="I159" s="207"/>
      <c r="J159" s="207"/>
      <c r="K159" s="207"/>
      <c r="L159" s="207"/>
      <c r="M159" s="207"/>
      <c r="N159" s="207"/>
      <c r="O159" s="207"/>
      <c r="P159" s="207"/>
    </row>
    <row r="160" spans="1:16">
      <c r="A160" s="153">
        <v>372</v>
      </c>
      <c r="B160" s="173" t="s">
        <v>122</v>
      </c>
      <c r="C160" s="182">
        <f t="shared" si="91"/>
        <v>161700</v>
      </c>
      <c r="D160" s="152">
        <v>161700</v>
      </c>
      <c r="E160" s="152"/>
      <c r="F160" s="152"/>
      <c r="G160" s="152"/>
      <c r="H160" s="152"/>
      <c r="I160" s="152"/>
      <c r="J160" s="152"/>
      <c r="K160" s="152"/>
      <c r="L160" s="152"/>
      <c r="M160" s="152"/>
      <c r="N160" s="152"/>
      <c r="O160" s="152"/>
      <c r="P160" s="152"/>
    </row>
    <row r="161" spans="1:16" s="202" customFormat="1">
      <c r="A161" s="153">
        <v>3722</v>
      </c>
      <c r="B161" s="173" t="s">
        <v>122</v>
      </c>
      <c r="C161" s="182">
        <f>SUM(D161:K161)</f>
        <v>161700</v>
      </c>
      <c r="D161" s="152">
        <v>161700</v>
      </c>
      <c r="E161" s="152"/>
      <c r="F161" s="152"/>
      <c r="G161" s="152"/>
      <c r="H161" s="152"/>
      <c r="I161" s="152"/>
      <c r="J161" s="152"/>
      <c r="K161" s="152"/>
      <c r="L161" s="152"/>
      <c r="M161" s="152"/>
      <c r="N161" s="152"/>
      <c r="O161" s="152"/>
      <c r="P161" s="152"/>
    </row>
    <row r="162" spans="1:16" s="12" customFormat="1" ht="12.75" customHeight="1">
      <c r="A162" s="239" t="s">
        <v>95</v>
      </c>
      <c r="B162" s="239"/>
      <c r="C162" s="158">
        <f>C163+C173</f>
        <v>225048</v>
      </c>
      <c r="D162" s="158">
        <f t="shared" ref="D162:K162" si="92">D163+D173</f>
        <v>200000</v>
      </c>
      <c r="E162" s="158">
        <f t="shared" si="92"/>
        <v>4000</v>
      </c>
      <c r="F162" s="158">
        <f t="shared" si="92"/>
        <v>18048</v>
      </c>
      <c r="G162" s="158">
        <f t="shared" si="92"/>
        <v>3000</v>
      </c>
      <c r="H162" s="158">
        <f t="shared" si="92"/>
        <v>0</v>
      </c>
      <c r="I162" s="158">
        <f t="shared" si="92"/>
        <v>0</v>
      </c>
      <c r="J162" s="158">
        <f t="shared" si="92"/>
        <v>0</v>
      </c>
      <c r="K162" s="158">
        <f t="shared" si="92"/>
        <v>0</v>
      </c>
      <c r="L162" s="158"/>
      <c r="M162" s="158">
        <f>M163</f>
        <v>0</v>
      </c>
      <c r="N162" s="158">
        <f t="shared" ref="N162:P162" si="93">N163+N173</f>
        <v>225048</v>
      </c>
      <c r="O162" s="158"/>
      <c r="P162" s="158">
        <f t="shared" si="93"/>
        <v>225048</v>
      </c>
    </row>
    <row r="163" spans="1:16" s="12" customFormat="1" ht="12.75" customHeight="1">
      <c r="A163" s="175" t="s">
        <v>96</v>
      </c>
      <c r="B163" s="176"/>
      <c r="C163" s="174">
        <f t="shared" ref="C163:C168" si="94">SUM(D163:M163)</f>
        <v>25048</v>
      </c>
      <c r="D163" s="174">
        <f t="shared" ref="D163:J163" si="95">D164</f>
        <v>0</v>
      </c>
      <c r="E163" s="174">
        <f t="shared" si="95"/>
        <v>4000</v>
      </c>
      <c r="F163" s="174">
        <f t="shared" si="95"/>
        <v>18048</v>
      </c>
      <c r="G163" s="174">
        <f t="shared" si="95"/>
        <v>3000</v>
      </c>
      <c r="H163" s="174">
        <f t="shared" si="95"/>
        <v>0</v>
      </c>
      <c r="I163" s="174">
        <f t="shared" si="95"/>
        <v>0</v>
      </c>
      <c r="J163" s="174">
        <f t="shared" si="95"/>
        <v>0</v>
      </c>
      <c r="K163" s="174">
        <v>0</v>
      </c>
      <c r="L163" s="174"/>
      <c r="M163" s="174">
        <f>M164</f>
        <v>0</v>
      </c>
      <c r="N163" s="174">
        <f t="shared" ref="N163" si="96">N164</f>
        <v>25048</v>
      </c>
      <c r="O163" s="174"/>
      <c r="P163" s="174">
        <f t="shared" ref="P163" si="97">P164</f>
        <v>25048</v>
      </c>
    </row>
    <row r="164" spans="1:16" s="12" customFormat="1" ht="25.5">
      <c r="A164" s="144">
        <v>4</v>
      </c>
      <c r="B164" s="161" t="s">
        <v>38</v>
      </c>
      <c r="C164" s="162">
        <f t="shared" si="94"/>
        <v>25048</v>
      </c>
      <c r="D164" s="162">
        <f t="shared" ref="D164:I164" si="98">D165</f>
        <v>0</v>
      </c>
      <c r="E164" s="162">
        <f t="shared" si="98"/>
        <v>4000</v>
      </c>
      <c r="F164" s="162">
        <f t="shared" si="98"/>
        <v>18048</v>
      </c>
      <c r="G164" s="162">
        <f t="shared" si="98"/>
        <v>3000</v>
      </c>
      <c r="H164" s="162">
        <f t="shared" si="98"/>
        <v>0</v>
      </c>
      <c r="I164" s="162">
        <f t="shared" si="98"/>
        <v>0</v>
      </c>
      <c r="J164" s="162">
        <f>J165</f>
        <v>0</v>
      </c>
      <c r="K164" s="162">
        <v>0</v>
      </c>
      <c r="L164" s="162"/>
      <c r="M164" s="162">
        <f>M165</f>
        <v>0</v>
      </c>
      <c r="N164" s="162">
        <f t="shared" ref="N164" si="99">SUM(O164:X164)</f>
        <v>25048</v>
      </c>
      <c r="O164" s="162"/>
      <c r="P164" s="162">
        <f>P165</f>
        <v>25048</v>
      </c>
    </row>
    <row r="165" spans="1:16" s="12" customFormat="1" ht="25.5">
      <c r="A165" s="147">
        <v>42</v>
      </c>
      <c r="B165" s="148" t="s">
        <v>39</v>
      </c>
      <c r="C165" s="149">
        <f t="shared" si="94"/>
        <v>25048</v>
      </c>
      <c r="D165" s="149">
        <f t="shared" ref="D165:I165" si="100">D166+D170</f>
        <v>0</v>
      </c>
      <c r="E165" s="149">
        <f t="shared" si="100"/>
        <v>4000</v>
      </c>
      <c r="F165" s="149">
        <f t="shared" si="100"/>
        <v>18048</v>
      </c>
      <c r="G165" s="149">
        <f t="shared" si="100"/>
        <v>3000</v>
      </c>
      <c r="H165" s="149">
        <f t="shared" si="100"/>
        <v>0</v>
      </c>
      <c r="I165" s="149">
        <f t="shared" si="100"/>
        <v>0</v>
      </c>
      <c r="J165" s="149">
        <f>J166+J170</f>
        <v>0</v>
      </c>
      <c r="K165" s="149">
        <v>0</v>
      </c>
      <c r="L165" s="149"/>
      <c r="M165" s="149">
        <f>M166</f>
        <v>0</v>
      </c>
      <c r="N165" s="149">
        <v>25048</v>
      </c>
      <c r="O165" s="149"/>
      <c r="P165" s="149">
        <v>25048</v>
      </c>
    </row>
    <row r="166" spans="1:16">
      <c r="A166" s="150">
        <v>422</v>
      </c>
      <c r="B166" s="151" t="s">
        <v>37</v>
      </c>
      <c r="C166" s="163">
        <f t="shared" si="94"/>
        <v>15048</v>
      </c>
      <c r="D166" s="163">
        <f>D167+D168+D169</f>
        <v>0</v>
      </c>
      <c r="E166" s="163">
        <f t="shared" ref="E166:J166" si="101">E167+E168+E169</f>
        <v>0</v>
      </c>
      <c r="F166" s="163">
        <f>F167+F168+F169</f>
        <v>15048</v>
      </c>
      <c r="G166" s="163">
        <f t="shared" si="101"/>
        <v>0</v>
      </c>
      <c r="H166" s="163">
        <f t="shared" si="101"/>
        <v>0</v>
      </c>
      <c r="I166" s="163">
        <f t="shared" si="101"/>
        <v>0</v>
      </c>
      <c r="J166" s="163">
        <f t="shared" si="101"/>
        <v>0</v>
      </c>
      <c r="K166" s="163">
        <v>0</v>
      </c>
      <c r="L166" s="163"/>
      <c r="M166" s="163">
        <f>M168</f>
        <v>0</v>
      </c>
      <c r="N166" s="163"/>
      <c r="O166" s="163"/>
      <c r="P166" s="163"/>
    </row>
    <row r="167" spans="1:16" ht="12.75" customHeight="1">
      <c r="A167" s="153">
        <v>4221</v>
      </c>
      <c r="B167" s="154" t="s">
        <v>73</v>
      </c>
      <c r="C167" s="152">
        <f t="shared" si="94"/>
        <v>15048</v>
      </c>
      <c r="D167" s="152"/>
      <c r="E167" s="152"/>
      <c r="F167" s="152">
        <v>15048</v>
      </c>
      <c r="G167" s="152"/>
      <c r="H167" s="152"/>
      <c r="I167" s="152"/>
      <c r="J167" s="152"/>
      <c r="K167" s="152"/>
      <c r="L167" s="152"/>
      <c r="M167" s="152"/>
      <c r="N167" s="152"/>
      <c r="O167" s="152"/>
      <c r="P167" s="152"/>
    </row>
    <row r="168" spans="1:16" ht="12.75" customHeight="1">
      <c r="A168" s="153">
        <v>4222</v>
      </c>
      <c r="B168" s="154" t="s">
        <v>74</v>
      </c>
      <c r="C168" s="152">
        <f t="shared" si="94"/>
        <v>0</v>
      </c>
      <c r="D168" s="152"/>
      <c r="E168" s="152"/>
      <c r="F168" s="152"/>
      <c r="G168" s="152"/>
      <c r="H168" s="152"/>
      <c r="I168" s="152"/>
      <c r="J168" s="152"/>
      <c r="K168" s="152"/>
      <c r="L168" s="152"/>
      <c r="M168" s="186"/>
      <c r="N168" s="152"/>
      <c r="O168" s="152"/>
      <c r="P168" s="186"/>
    </row>
    <row r="169" spans="1:16" s="12" customFormat="1" ht="12.75" customHeight="1">
      <c r="A169" s="153">
        <v>4227</v>
      </c>
      <c r="B169" s="154" t="s">
        <v>75</v>
      </c>
      <c r="C169" s="152">
        <f t="shared" ref="C169:C177" si="102">SUM(D169:K169)</f>
        <v>0</v>
      </c>
      <c r="D169" s="152"/>
      <c r="E169" s="152"/>
      <c r="F169" s="152"/>
      <c r="G169" s="152"/>
      <c r="H169" s="152"/>
      <c r="I169" s="152"/>
      <c r="J169" s="152"/>
      <c r="K169" s="152"/>
      <c r="L169" s="152"/>
      <c r="M169" s="152"/>
      <c r="N169" s="152"/>
      <c r="O169" s="152"/>
      <c r="P169" s="152"/>
    </row>
    <row r="170" spans="1:16" ht="25.5">
      <c r="A170" s="150">
        <v>424</v>
      </c>
      <c r="B170" s="151" t="s">
        <v>40</v>
      </c>
      <c r="C170" s="163">
        <f t="shared" si="102"/>
        <v>10000</v>
      </c>
      <c r="D170" s="163">
        <f t="shared" ref="D170:J170" si="103">D171</f>
        <v>0</v>
      </c>
      <c r="E170" s="163">
        <f t="shared" si="103"/>
        <v>4000</v>
      </c>
      <c r="F170" s="163">
        <f t="shared" si="103"/>
        <v>3000</v>
      </c>
      <c r="G170" s="163">
        <f t="shared" si="103"/>
        <v>3000</v>
      </c>
      <c r="H170" s="163">
        <f t="shared" si="103"/>
        <v>0</v>
      </c>
      <c r="I170" s="163">
        <f t="shared" si="103"/>
        <v>0</v>
      </c>
      <c r="J170" s="163">
        <f t="shared" si="103"/>
        <v>0</v>
      </c>
      <c r="K170" s="163">
        <v>0</v>
      </c>
      <c r="L170" s="163"/>
      <c r="M170" s="163"/>
      <c r="N170" s="163">
        <v>0</v>
      </c>
      <c r="O170" s="163"/>
      <c r="P170" s="163"/>
    </row>
    <row r="171" spans="1:16" ht="12.75" customHeight="1">
      <c r="A171" s="153">
        <v>4241</v>
      </c>
      <c r="B171" s="154" t="s">
        <v>76</v>
      </c>
      <c r="C171" s="152">
        <f t="shared" si="102"/>
        <v>10000</v>
      </c>
      <c r="D171" s="152"/>
      <c r="E171" s="152">
        <v>4000</v>
      </c>
      <c r="F171" s="152">
        <v>3000</v>
      </c>
      <c r="G171" s="152">
        <v>3000</v>
      </c>
      <c r="H171" s="152"/>
      <c r="I171" s="152"/>
      <c r="J171" s="152"/>
      <c r="K171" s="152"/>
      <c r="L171" s="152"/>
      <c r="M171" s="152"/>
      <c r="N171" s="152"/>
      <c r="O171" s="152"/>
      <c r="P171" s="152"/>
    </row>
    <row r="172" spans="1:16">
      <c r="A172" s="153"/>
      <c r="B172" s="154"/>
      <c r="C172" s="152">
        <f t="shared" si="102"/>
        <v>0</v>
      </c>
      <c r="D172" s="152"/>
      <c r="E172" s="152"/>
      <c r="F172" s="152"/>
      <c r="G172" s="152"/>
      <c r="H172" s="152"/>
      <c r="I172" s="152"/>
      <c r="J172" s="152"/>
      <c r="K172" s="152"/>
      <c r="L172" s="152"/>
      <c r="M172" s="152"/>
      <c r="N172" s="152"/>
      <c r="O172" s="152"/>
      <c r="P172" s="152"/>
    </row>
    <row r="173" spans="1:16" s="12" customFormat="1">
      <c r="A173" s="175" t="s">
        <v>86</v>
      </c>
      <c r="B173" s="176"/>
      <c r="C173" s="174">
        <f>'PLAN RASHODA I IZDATAKA'!C174</f>
        <v>200000</v>
      </c>
      <c r="D173" s="174">
        <f>'PLAN RASHODA I IZDATAKA'!D174</f>
        <v>200000</v>
      </c>
      <c r="E173" s="174">
        <f>'PLAN RASHODA I IZDATAKA'!E174</f>
        <v>0</v>
      </c>
      <c r="F173" s="174">
        <f>'PLAN RASHODA I IZDATAKA'!F174</f>
        <v>0</v>
      </c>
      <c r="G173" s="174">
        <f>'PLAN RASHODA I IZDATAKA'!G174</f>
        <v>0</v>
      </c>
      <c r="H173" s="174">
        <f>'PLAN RASHODA I IZDATAKA'!H174</f>
        <v>0</v>
      </c>
      <c r="I173" s="174">
        <f>'PLAN RASHODA I IZDATAKA'!I174</f>
        <v>0</v>
      </c>
      <c r="J173" s="174">
        <f>'PLAN RASHODA I IZDATAKA'!J174</f>
        <v>0</v>
      </c>
      <c r="K173" s="174">
        <v>0</v>
      </c>
      <c r="L173" s="174"/>
      <c r="M173" s="174"/>
      <c r="N173" s="174">
        <f t="shared" ref="N173" si="104">N174+N184</f>
        <v>200000</v>
      </c>
      <c r="O173" s="174"/>
      <c r="P173" s="174">
        <f t="shared" ref="P173" si="105">P174+P184</f>
        <v>200000</v>
      </c>
    </row>
    <row r="174" spans="1:16" s="12" customFormat="1" ht="25.5">
      <c r="A174" s="144">
        <v>4</v>
      </c>
      <c r="B174" s="161" t="s">
        <v>38</v>
      </c>
      <c r="C174" s="162">
        <f t="shared" si="102"/>
        <v>200000</v>
      </c>
      <c r="D174" s="162">
        <f t="shared" ref="D174:J174" si="106">D175</f>
        <v>200000</v>
      </c>
      <c r="E174" s="162">
        <f t="shared" si="106"/>
        <v>0</v>
      </c>
      <c r="F174" s="162">
        <f t="shared" si="106"/>
        <v>0</v>
      </c>
      <c r="G174" s="162">
        <f t="shared" si="106"/>
        <v>0</v>
      </c>
      <c r="H174" s="162">
        <f t="shared" si="106"/>
        <v>0</v>
      </c>
      <c r="I174" s="162">
        <f t="shared" si="106"/>
        <v>0</v>
      </c>
      <c r="J174" s="162">
        <f t="shared" si="106"/>
        <v>0</v>
      </c>
      <c r="K174" s="162">
        <v>0</v>
      </c>
      <c r="L174" s="162"/>
      <c r="M174" s="162"/>
      <c r="N174" s="162">
        <v>200000</v>
      </c>
      <c r="O174" s="162"/>
      <c r="P174" s="162">
        <v>200000</v>
      </c>
    </row>
    <row r="175" spans="1:16" s="12" customFormat="1" ht="25.5">
      <c r="A175" s="147">
        <v>45</v>
      </c>
      <c r="B175" s="148" t="s">
        <v>80</v>
      </c>
      <c r="C175" s="149">
        <f t="shared" si="102"/>
        <v>200000</v>
      </c>
      <c r="D175" s="149">
        <f t="shared" ref="D175:J175" si="107">D176</f>
        <v>200000</v>
      </c>
      <c r="E175" s="149">
        <f t="shared" si="107"/>
        <v>0</v>
      </c>
      <c r="F175" s="149">
        <f t="shared" si="107"/>
        <v>0</v>
      </c>
      <c r="G175" s="149">
        <f t="shared" si="107"/>
        <v>0</v>
      </c>
      <c r="H175" s="149">
        <f t="shared" si="107"/>
        <v>0</v>
      </c>
      <c r="I175" s="149">
        <f t="shared" si="107"/>
        <v>0</v>
      </c>
      <c r="J175" s="149">
        <f t="shared" si="107"/>
        <v>0</v>
      </c>
      <c r="K175" s="149">
        <v>0</v>
      </c>
      <c r="L175" s="149"/>
      <c r="M175" s="149"/>
      <c r="N175" s="149">
        <v>200000</v>
      </c>
      <c r="O175" s="149"/>
      <c r="P175" s="149">
        <v>200000</v>
      </c>
    </row>
    <row r="176" spans="1:16" s="12" customFormat="1" ht="25.5">
      <c r="A176" s="150">
        <v>451</v>
      </c>
      <c r="B176" s="151" t="s">
        <v>81</v>
      </c>
      <c r="C176" s="163">
        <f t="shared" si="102"/>
        <v>200000</v>
      </c>
      <c r="D176" s="163">
        <f t="shared" ref="D176:J176" si="108">D177</f>
        <v>200000</v>
      </c>
      <c r="E176" s="163">
        <f t="shared" si="108"/>
        <v>0</v>
      </c>
      <c r="F176" s="163">
        <f t="shared" si="108"/>
        <v>0</v>
      </c>
      <c r="G176" s="163">
        <f t="shared" si="108"/>
        <v>0</v>
      </c>
      <c r="H176" s="163">
        <f t="shared" si="108"/>
        <v>0</v>
      </c>
      <c r="I176" s="163">
        <f t="shared" si="108"/>
        <v>0</v>
      </c>
      <c r="J176" s="163">
        <f t="shared" si="108"/>
        <v>0</v>
      </c>
      <c r="K176" s="163">
        <v>0</v>
      </c>
      <c r="L176" s="163"/>
      <c r="M176" s="163"/>
      <c r="N176" s="163">
        <v>0</v>
      </c>
      <c r="O176" s="163"/>
      <c r="P176" s="163"/>
    </row>
    <row r="177" spans="1:16" ht="26.25" customHeight="1">
      <c r="A177" s="153">
        <v>4511</v>
      </c>
      <c r="B177" s="154" t="s">
        <v>81</v>
      </c>
      <c r="C177" s="152">
        <f t="shared" si="102"/>
        <v>200000</v>
      </c>
      <c r="D177" s="152">
        <v>200000</v>
      </c>
      <c r="E177" s="152"/>
      <c r="F177" s="152"/>
      <c r="G177" s="152"/>
      <c r="H177" s="152"/>
      <c r="I177" s="152"/>
      <c r="J177" s="152"/>
      <c r="K177" s="152"/>
      <c r="L177" s="152"/>
      <c r="M177" s="152"/>
      <c r="N177" s="152"/>
      <c r="O177" s="152"/>
      <c r="P177" s="152"/>
    </row>
    <row r="178" spans="1:16" ht="12.75" customHeight="1">
      <c r="A178" s="153"/>
      <c r="B178" s="154"/>
      <c r="C178" s="152"/>
      <c r="D178" s="152"/>
      <c r="E178" s="152"/>
      <c r="F178" s="152"/>
      <c r="G178" s="152"/>
      <c r="H178" s="152"/>
      <c r="I178" s="152"/>
      <c r="J178" s="152"/>
      <c r="K178" s="152"/>
      <c r="L178" s="152"/>
      <c r="M178" s="152"/>
      <c r="N178" s="152"/>
      <c r="O178" s="152"/>
      <c r="P178" s="152"/>
    </row>
    <row r="179" spans="1:16" ht="27" customHeight="1">
      <c r="A179" s="240" t="s">
        <v>90</v>
      </c>
      <c r="B179" s="240"/>
      <c r="C179" s="158">
        <f t="shared" ref="C179:C185" si="109">SUM(D179:K179)</f>
        <v>0</v>
      </c>
      <c r="D179" s="158">
        <f t="shared" ref="D179:J179" si="110">D180</f>
        <v>0</v>
      </c>
      <c r="E179" s="158">
        <f t="shared" si="110"/>
        <v>0</v>
      </c>
      <c r="F179" s="158">
        <f t="shared" si="110"/>
        <v>0</v>
      </c>
      <c r="G179" s="158">
        <f t="shared" si="110"/>
        <v>0</v>
      </c>
      <c r="H179" s="158">
        <f t="shared" si="110"/>
        <v>0</v>
      </c>
      <c r="I179" s="158">
        <f t="shared" si="110"/>
        <v>0</v>
      </c>
      <c r="J179" s="158">
        <f t="shared" si="110"/>
        <v>0</v>
      </c>
      <c r="K179" s="158">
        <v>0</v>
      </c>
      <c r="L179" s="158"/>
      <c r="M179" s="158"/>
      <c r="N179" s="158">
        <v>0</v>
      </c>
      <c r="O179" s="158"/>
      <c r="P179" s="158"/>
    </row>
    <row r="180" spans="1:16" ht="26.25" customHeight="1">
      <c r="A180" s="250" t="s">
        <v>91</v>
      </c>
      <c r="B180" s="250"/>
      <c r="C180" s="160">
        <f t="shared" si="109"/>
        <v>0</v>
      </c>
      <c r="D180" s="160">
        <f t="shared" ref="D180:J180" si="111">D181</f>
        <v>0</v>
      </c>
      <c r="E180" s="160">
        <f t="shared" si="111"/>
        <v>0</v>
      </c>
      <c r="F180" s="160">
        <f t="shared" si="111"/>
        <v>0</v>
      </c>
      <c r="G180" s="160">
        <f t="shared" si="111"/>
        <v>0</v>
      </c>
      <c r="H180" s="160">
        <f t="shared" si="111"/>
        <v>0</v>
      </c>
      <c r="I180" s="160">
        <f t="shared" si="111"/>
        <v>0</v>
      </c>
      <c r="J180" s="160">
        <f t="shared" si="111"/>
        <v>0</v>
      </c>
      <c r="K180" s="160">
        <v>0</v>
      </c>
      <c r="L180" s="160"/>
      <c r="M180" s="160"/>
      <c r="N180" s="160">
        <v>0</v>
      </c>
      <c r="O180" s="160"/>
      <c r="P180" s="160"/>
    </row>
    <row r="181" spans="1:16" ht="18" customHeight="1">
      <c r="A181" s="177">
        <v>3</v>
      </c>
      <c r="B181" s="168" t="s">
        <v>25</v>
      </c>
      <c r="C181" s="162">
        <f t="shared" si="109"/>
        <v>0</v>
      </c>
      <c r="D181" s="162">
        <f t="shared" ref="D181:J181" si="112">D182</f>
        <v>0</v>
      </c>
      <c r="E181" s="162">
        <f t="shared" si="112"/>
        <v>0</v>
      </c>
      <c r="F181" s="162">
        <f t="shared" si="112"/>
        <v>0</v>
      </c>
      <c r="G181" s="162">
        <f t="shared" si="112"/>
        <v>0</v>
      </c>
      <c r="H181" s="162">
        <f t="shared" si="112"/>
        <v>0</v>
      </c>
      <c r="I181" s="162">
        <f t="shared" si="112"/>
        <v>0</v>
      </c>
      <c r="J181" s="162">
        <f t="shared" si="112"/>
        <v>0</v>
      </c>
      <c r="K181" s="162">
        <v>0</v>
      </c>
      <c r="L181" s="162"/>
      <c r="M181" s="162"/>
      <c r="N181" s="162">
        <v>0</v>
      </c>
      <c r="O181" s="162"/>
      <c r="P181" s="162"/>
    </row>
    <row r="182" spans="1:16">
      <c r="A182" s="169">
        <v>32</v>
      </c>
      <c r="B182" s="170" t="s">
        <v>30</v>
      </c>
      <c r="C182" s="149">
        <f t="shared" si="109"/>
        <v>0</v>
      </c>
      <c r="D182" s="149">
        <f t="shared" ref="D182:J182" si="113">D183</f>
        <v>0</v>
      </c>
      <c r="E182" s="149">
        <f t="shared" si="113"/>
        <v>0</v>
      </c>
      <c r="F182" s="149">
        <f t="shared" si="113"/>
        <v>0</v>
      </c>
      <c r="G182" s="149">
        <f t="shared" si="113"/>
        <v>0</v>
      </c>
      <c r="H182" s="149">
        <f t="shared" si="113"/>
        <v>0</v>
      </c>
      <c r="I182" s="149">
        <f t="shared" si="113"/>
        <v>0</v>
      </c>
      <c r="J182" s="149">
        <f t="shared" si="113"/>
        <v>0</v>
      </c>
      <c r="K182" s="149">
        <v>0</v>
      </c>
      <c r="L182" s="149"/>
      <c r="M182" s="149"/>
      <c r="N182" s="149">
        <v>0</v>
      </c>
      <c r="O182" s="149"/>
      <c r="P182" s="149"/>
    </row>
    <row r="183" spans="1:16">
      <c r="A183" s="171">
        <v>323</v>
      </c>
      <c r="B183" s="172" t="s">
        <v>33</v>
      </c>
      <c r="C183" s="163">
        <f t="shared" si="109"/>
        <v>0</v>
      </c>
      <c r="D183" s="163">
        <f t="shared" ref="D183:J183" si="114">D184</f>
        <v>0</v>
      </c>
      <c r="E183" s="163">
        <f t="shared" si="114"/>
        <v>0</v>
      </c>
      <c r="F183" s="163">
        <f t="shared" si="114"/>
        <v>0</v>
      </c>
      <c r="G183" s="163">
        <f t="shared" si="114"/>
        <v>0</v>
      </c>
      <c r="H183" s="163">
        <f t="shared" si="114"/>
        <v>0</v>
      </c>
      <c r="I183" s="163">
        <f t="shared" si="114"/>
        <v>0</v>
      </c>
      <c r="J183" s="163">
        <f t="shared" si="114"/>
        <v>0</v>
      </c>
      <c r="K183" s="163">
        <v>0</v>
      </c>
      <c r="L183" s="163"/>
      <c r="M183" s="163"/>
      <c r="N183" s="163">
        <v>0</v>
      </c>
      <c r="O183" s="163"/>
      <c r="P183" s="163"/>
    </row>
    <row r="184" spans="1:16" ht="12.75" customHeight="1">
      <c r="A184" s="153">
        <v>3232</v>
      </c>
      <c r="B184" s="154" t="s">
        <v>60</v>
      </c>
      <c r="C184" s="152">
        <f t="shared" si="109"/>
        <v>0</v>
      </c>
      <c r="D184" s="152"/>
      <c r="E184" s="152">
        <v>0</v>
      </c>
      <c r="F184" s="152">
        <v>0</v>
      </c>
      <c r="G184" s="152">
        <v>0</v>
      </c>
      <c r="H184" s="152">
        <v>0</v>
      </c>
      <c r="I184" s="152">
        <v>0</v>
      </c>
      <c r="J184" s="152">
        <v>0</v>
      </c>
      <c r="K184" s="152">
        <v>0</v>
      </c>
      <c r="L184" s="152"/>
      <c r="M184" s="152"/>
      <c r="N184" s="152">
        <v>0</v>
      </c>
      <c r="O184" s="152"/>
      <c r="P184" s="152"/>
    </row>
    <row r="185" spans="1:16">
      <c r="A185" s="153"/>
      <c r="B185" s="154"/>
      <c r="C185" s="152">
        <f t="shared" si="109"/>
        <v>0</v>
      </c>
      <c r="D185" s="152"/>
      <c r="E185" s="152"/>
      <c r="F185" s="152"/>
      <c r="G185" s="152"/>
      <c r="H185" s="152"/>
      <c r="I185" s="152"/>
      <c r="J185" s="152"/>
      <c r="K185" s="152"/>
      <c r="L185" s="152"/>
      <c r="M185" s="152"/>
      <c r="N185" s="152"/>
      <c r="O185" s="152"/>
      <c r="P185" s="152"/>
    </row>
    <row r="186" spans="1:16" s="12" customFormat="1">
      <c r="A186" s="238" t="s">
        <v>79</v>
      </c>
      <c r="B186" s="238"/>
      <c r="C186" s="178">
        <f>C179+C162+C110+C78+C71+C25+C6</f>
        <v>8315750</v>
      </c>
      <c r="D186" s="178">
        <f>D179+D162+D110+D78+D71+D25+D6</f>
        <v>846150</v>
      </c>
      <c r="E186" s="178">
        <f t="shared" ref="E186:J186" si="115">E6+E25+E71+E78+E100+E162+E179</f>
        <v>6424500</v>
      </c>
      <c r="F186" s="178">
        <f t="shared" si="115"/>
        <v>63500</v>
      </c>
      <c r="G186" s="178">
        <f t="shared" si="115"/>
        <v>320500</v>
      </c>
      <c r="H186" s="178">
        <f>H179+H162+H110+H78+H71+H25+H6</f>
        <v>407100</v>
      </c>
      <c r="I186" s="178">
        <f t="shared" si="115"/>
        <v>4000</v>
      </c>
      <c r="J186" s="178">
        <f t="shared" si="115"/>
        <v>0</v>
      </c>
      <c r="K186" s="178">
        <f>K179+K162+K110+K78+K71+K25</f>
        <v>250000</v>
      </c>
      <c r="L186" s="178"/>
      <c r="M186" s="178">
        <f>M6+M25+M71+M78+M100+M162+M179</f>
        <v>0</v>
      </c>
      <c r="N186" s="178">
        <f>N179+N162+N110+N78+N71+N25+N6</f>
        <v>8581250</v>
      </c>
      <c r="O186" s="178"/>
      <c r="P186" s="178">
        <f>P179+P162+P110+P78+P71+P25+P6</f>
        <v>8692250</v>
      </c>
    </row>
    <row r="187" spans="1:16">
      <c r="A187" s="86"/>
      <c r="B187" s="15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</row>
    <row r="188" spans="1:16">
      <c r="A188" s="87"/>
      <c r="B188" s="15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99"/>
      <c r="O188" s="199"/>
      <c r="P188" s="199"/>
    </row>
    <row r="189" spans="1:16">
      <c r="A189" s="87"/>
      <c r="B189" s="15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99"/>
      <c r="O189" s="199"/>
      <c r="P189" s="199"/>
    </row>
    <row r="190" spans="1:16">
      <c r="A190" s="87"/>
      <c r="B190" s="15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99"/>
      <c r="O190" s="199"/>
      <c r="P190" s="199"/>
    </row>
    <row r="191" spans="1:16">
      <c r="A191" s="87"/>
      <c r="B191" s="15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99"/>
      <c r="O191" s="199"/>
      <c r="P191" s="199"/>
    </row>
    <row r="192" spans="1:16">
      <c r="A192" s="87"/>
      <c r="B192" s="15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99"/>
      <c r="O192" s="199"/>
      <c r="P192" s="199"/>
    </row>
    <row r="193" spans="1:16">
      <c r="A193" s="87"/>
      <c r="B193" s="15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99"/>
      <c r="O193" s="199"/>
      <c r="P193" s="199"/>
    </row>
    <row r="194" spans="1:16">
      <c r="A194" s="87"/>
      <c r="B194" s="15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99"/>
      <c r="O194" s="199"/>
      <c r="P194" s="199"/>
    </row>
    <row r="195" spans="1:16">
      <c r="A195" s="87"/>
      <c r="B195" s="15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99"/>
      <c r="O195" s="199"/>
      <c r="P195" s="199"/>
    </row>
    <row r="196" spans="1:16">
      <c r="A196" s="87"/>
      <c r="B196" s="15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99"/>
      <c r="O196" s="199"/>
      <c r="P196" s="199"/>
    </row>
    <row r="197" spans="1:16">
      <c r="A197" s="87"/>
      <c r="B197" s="15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99"/>
      <c r="O197" s="199"/>
      <c r="P197" s="199"/>
    </row>
    <row r="198" spans="1:16">
      <c r="A198" s="87"/>
      <c r="B198" s="15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99"/>
      <c r="O198" s="199"/>
      <c r="P198" s="199"/>
    </row>
    <row r="199" spans="1:16">
      <c r="A199" s="87"/>
      <c r="B199" s="15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99"/>
      <c r="O199" s="199"/>
      <c r="P199" s="199"/>
    </row>
    <row r="200" spans="1:16">
      <c r="A200" s="87"/>
      <c r="B200" s="15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99"/>
      <c r="O200" s="199"/>
      <c r="P200" s="199"/>
    </row>
    <row r="201" spans="1:16">
      <c r="A201" s="87"/>
      <c r="B201" s="15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99"/>
      <c r="O201" s="199"/>
      <c r="P201" s="199"/>
    </row>
    <row r="202" spans="1:16">
      <c r="A202" s="87"/>
      <c r="B202" s="15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99"/>
      <c r="O202" s="199"/>
      <c r="P202" s="199"/>
    </row>
    <row r="203" spans="1:16">
      <c r="A203" s="87"/>
      <c r="B203" s="15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99"/>
      <c r="O203" s="199"/>
      <c r="P203" s="199"/>
    </row>
    <row r="204" spans="1:16">
      <c r="A204" s="87"/>
      <c r="B204" s="15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99"/>
      <c r="O204" s="199"/>
      <c r="P204" s="199"/>
    </row>
    <row r="205" spans="1:16">
      <c r="A205" s="87"/>
      <c r="B205" s="15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99"/>
      <c r="O205" s="199"/>
      <c r="P205" s="199"/>
    </row>
    <row r="206" spans="1:16">
      <c r="A206" s="87"/>
      <c r="B206" s="15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99"/>
      <c r="O206" s="199"/>
      <c r="P206" s="199"/>
    </row>
    <row r="207" spans="1:16">
      <c r="A207" s="87"/>
      <c r="B207" s="15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99"/>
      <c r="O207" s="199"/>
      <c r="P207" s="199"/>
    </row>
    <row r="208" spans="1:16">
      <c r="A208" s="87"/>
      <c r="B208" s="15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99"/>
      <c r="O208" s="199"/>
      <c r="P208" s="199"/>
    </row>
    <row r="209" spans="1:16">
      <c r="A209" s="87"/>
      <c r="B209" s="15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99"/>
      <c r="O209" s="199"/>
      <c r="P209" s="199"/>
    </row>
    <row r="210" spans="1:16">
      <c r="A210" s="87"/>
      <c r="B210" s="15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99"/>
      <c r="O210" s="199"/>
      <c r="P210" s="199"/>
    </row>
    <row r="211" spans="1:16">
      <c r="A211" s="87"/>
      <c r="B211" s="15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99"/>
      <c r="O211" s="199"/>
      <c r="P211" s="199"/>
    </row>
    <row r="212" spans="1:16">
      <c r="A212" s="87"/>
      <c r="B212" s="15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99"/>
      <c r="O212" s="199"/>
      <c r="P212" s="199"/>
    </row>
    <row r="213" spans="1:16">
      <c r="A213" s="87"/>
      <c r="B213" s="15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99"/>
      <c r="O213" s="199"/>
      <c r="P213" s="199"/>
    </row>
    <row r="214" spans="1:16">
      <c r="A214" s="87"/>
      <c r="B214" s="15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99"/>
      <c r="O214" s="199"/>
      <c r="P214" s="199"/>
    </row>
    <row r="215" spans="1:16">
      <c r="A215" s="87"/>
      <c r="B215" s="15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99"/>
      <c r="O215" s="199"/>
      <c r="P215" s="199"/>
    </row>
    <row r="216" spans="1:16">
      <c r="A216" s="87"/>
      <c r="B216" s="15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99"/>
      <c r="O216" s="199"/>
      <c r="P216" s="199"/>
    </row>
    <row r="217" spans="1:16">
      <c r="A217" s="87"/>
      <c r="B217" s="15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99"/>
      <c r="O217" s="199"/>
      <c r="P217" s="199"/>
    </row>
    <row r="218" spans="1:16">
      <c r="A218" s="87"/>
      <c r="B218" s="15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99"/>
      <c r="O218" s="199"/>
      <c r="P218" s="199"/>
    </row>
    <row r="219" spans="1:16">
      <c r="A219" s="87"/>
      <c r="B219" s="15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99"/>
      <c r="O219" s="199"/>
      <c r="P219" s="199"/>
    </row>
    <row r="220" spans="1:16">
      <c r="A220" s="87"/>
      <c r="B220" s="15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99"/>
      <c r="O220" s="199"/>
      <c r="P220" s="199"/>
    </row>
    <row r="221" spans="1:16">
      <c r="A221" s="87"/>
      <c r="B221" s="15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99"/>
      <c r="O221" s="199"/>
      <c r="P221" s="199"/>
    </row>
    <row r="222" spans="1:16">
      <c r="A222" s="87"/>
      <c r="B222" s="15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99"/>
      <c r="O222" s="199"/>
      <c r="P222" s="199"/>
    </row>
    <row r="223" spans="1:16">
      <c r="A223" s="87"/>
      <c r="B223" s="15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99"/>
      <c r="O223" s="199"/>
      <c r="P223" s="199"/>
    </row>
    <row r="224" spans="1:16">
      <c r="A224" s="87"/>
      <c r="B224" s="15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99"/>
      <c r="O224" s="199"/>
      <c r="P224" s="199"/>
    </row>
    <row r="225" spans="1:16">
      <c r="A225" s="87"/>
      <c r="B225" s="15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99"/>
      <c r="O225" s="199"/>
      <c r="P225" s="199"/>
    </row>
    <row r="226" spans="1:16">
      <c r="A226" s="87"/>
      <c r="B226" s="15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99"/>
      <c r="O226" s="199"/>
      <c r="P226" s="199"/>
    </row>
    <row r="227" spans="1:16">
      <c r="A227" s="87"/>
      <c r="B227" s="15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99"/>
      <c r="O227" s="199"/>
      <c r="P227" s="199"/>
    </row>
    <row r="228" spans="1:16">
      <c r="A228" s="87"/>
      <c r="B228" s="15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99"/>
      <c r="O228" s="199"/>
      <c r="P228" s="199"/>
    </row>
    <row r="229" spans="1:16">
      <c r="A229" s="87"/>
      <c r="B229" s="15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99"/>
      <c r="O229" s="199"/>
      <c r="P229" s="199"/>
    </row>
    <row r="230" spans="1:16">
      <c r="A230" s="87"/>
      <c r="B230" s="15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99"/>
      <c r="O230" s="199"/>
      <c r="P230" s="199"/>
    </row>
    <row r="231" spans="1:16">
      <c r="A231" s="87"/>
      <c r="B231" s="15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99"/>
      <c r="O231" s="199"/>
      <c r="P231" s="199"/>
    </row>
    <row r="232" spans="1:16">
      <c r="A232" s="87"/>
      <c r="B232" s="15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99"/>
      <c r="O232" s="199"/>
      <c r="P232" s="199"/>
    </row>
    <row r="233" spans="1:16">
      <c r="A233" s="87"/>
      <c r="B233" s="15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99"/>
      <c r="O233" s="199"/>
      <c r="P233" s="199"/>
    </row>
    <row r="234" spans="1:16">
      <c r="A234" s="87"/>
      <c r="B234" s="15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99"/>
      <c r="O234" s="199"/>
      <c r="P234" s="199"/>
    </row>
    <row r="235" spans="1:16">
      <c r="A235" s="87"/>
      <c r="B235" s="15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99"/>
      <c r="O235" s="199"/>
      <c r="P235" s="199"/>
    </row>
    <row r="236" spans="1:16">
      <c r="A236" s="87"/>
      <c r="B236" s="15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99"/>
      <c r="O236" s="199"/>
      <c r="P236" s="199"/>
    </row>
    <row r="237" spans="1:16">
      <c r="A237" s="87"/>
      <c r="B237" s="15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99"/>
      <c r="O237" s="199"/>
      <c r="P237" s="199"/>
    </row>
    <row r="238" spans="1:16">
      <c r="A238" s="87"/>
      <c r="B238" s="15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99"/>
      <c r="O238" s="199"/>
      <c r="P238" s="199"/>
    </row>
    <row r="239" spans="1:16">
      <c r="A239" s="87"/>
      <c r="B239" s="15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99"/>
      <c r="O239" s="199"/>
      <c r="P239" s="199"/>
    </row>
    <row r="240" spans="1:16">
      <c r="A240" s="87"/>
      <c r="B240" s="15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99"/>
      <c r="O240" s="199"/>
      <c r="P240" s="199"/>
    </row>
    <row r="241" spans="1:16">
      <c r="A241" s="87"/>
      <c r="B241" s="15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99"/>
      <c r="O241" s="199"/>
      <c r="P241" s="199"/>
    </row>
    <row r="242" spans="1:16">
      <c r="A242" s="87"/>
      <c r="B242" s="15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99"/>
      <c r="O242" s="199"/>
      <c r="P242" s="199"/>
    </row>
    <row r="243" spans="1:16">
      <c r="A243" s="87"/>
      <c r="B243" s="15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99"/>
      <c r="O243" s="199"/>
      <c r="P243" s="199"/>
    </row>
    <row r="244" spans="1:16">
      <c r="A244" s="87"/>
      <c r="B244" s="15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99"/>
      <c r="O244" s="199"/>
      <c r="P244" s="199"/>
    </row>
    <row r="245" spans="1:16">
      <c r="A245" s="87"/>
      <c r="B245" s="15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99"/>
      <c r="O245" s="199"/>
      <c r="P245" s="199"/>
    </row>
    <row r="246" spans="1:16">
      <c r="A246" s="87"/>
      <c r="B246" s="15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99"/>
      <c r="O246" s="199"/>
      <c r="P246" s="199"/>
    </row>
    <row r="247" spans="1:16">
      <c r="A247" s="87"/>
      <c r="B247" s="15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99"/>
      <c r="O247" s="199"/>
      <c r="P247" s="199"/>
    </row>
    <row r="248" spans="1:16">
      <c r="A248" s="87"/>
      <c r="B248" s="15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99"/>
      <c r="O248" s="199"/>
      <c r="P248" s="199"/>
    </row>
    <row r="249" spans="1:16">
      <c r="A249" s="87"/>
      <c r="B249" s="15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99"/>
      <c r="O249" s="199"/>
      <c r="P249" s="199"/>
    </row>
    <row r="250" spans="1:16">
      <c r="A250" s="87"/>
      <c r="B250" s="15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99"/>
      <c r="O250" s="199"/>
      <c r="P250" s="199"/>
    </row>
    <row r="251" spans="1:16">
      <c r="A251" s="87"/>
      <c r="B251" s="15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99"/>
      <c r="O251" s="199"/>
      <c r="P251" s="199"/>
    </row>
    <row r="252" spans="1:16">
      <c r="A252" s="87"/>
      <c r="B252" s="15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99"/>
      <c r="O252" s="199"/>
      <c r="P252" s="199"/>
    </row>
    <row r="253" spans="1:16">
      <c r="A253" s="87"/>
      <c r="B253" s="15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99"/>
      <c r="O253" s="199"/>
      <c r="P253" s="199"/>
    </row>
    <row r="254" spans="1:16">
      <c r="A254" s="87"/>
      <c r="B254" s="15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99"/>
      <c r="O254" s="199"/>
      <c r="P254" s="199"/>
    </row>
    <row r="255" spans="1:16">
      <c r="A255" s="87"/>
      <c r="B255" s="15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99"/>
      <c r="O255" s="199"/>
      <c r="P255" s="199"/>
    </row>
    <row r="256" spans="1:16">
      <c r="A256" s="87"/>
      <c r="B256" s="15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99"/>
      <c r="O256" s="199"/>
      <c r="P256" s="199"/>
    </row>
    <row r="257" spans="1:16">
      <c r="A257" s="87"/>
      <c r="B257" s="15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99"/>
      <c r="O257" s="199"/>
      <c r="P257" s="199"/>
    </row>
    <row r="258" spans="1:16">
      <c r="A258" s="87"/>
      <c r="B258" s="15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99"/>
      <c r="O258" s="199"/>
      <c r="P258" s="199"/>
    </row>
    <row r="259" spans="1:16">
      <c r="A259" s="87"/>
      <c r="B259" s="15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99"/>
      <c r="O259" s="199"/>
      <c r="P259" s="199"/>
    </row>
    <row r="260" spans="1:16">
      <c r="A260" s="87"/>
      <c r="B260" s="15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99"/>
      <c r="O260" s="199"/>
      <c r="P260" s="199"/>
    </row>
    <row r="261" spans="1:16">
      <c r="A261" s="87"/>
      <c r="B261" s="15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99"/>
      <c r="O261" s="199"/>
      <c r="P261" s="199"/>
    </row>
    <row r="262" spans="1:16">
      <c r="A262" s="87"/>
      <c r="B262" s="15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99"/>
      <c r="O262" s="199"/>
      <c r="P262" s="199"/>
    </row>
    <row r="263" spans="1:16">
      <c r="A263" s="87"/>
      <c r="B263" s="15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99"/>
      <c r="O263" s="199"/>
      <c r="P263" s="199"/>
    </row>
    <row r="264" spans="1:16">
      <c r="A264" s="87"/>
      <c r="B264" s="15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99"/>
      <c r="O264" s="199"/>
      <c r="P264" s="199"/>
    </row>
    <row r="265" spans="1:16">
      <c r="A265" s="87"/>
      <c r="B265" s="15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99"/>
      <c r="O265" s="199"/>
      <c r="P265" s="199"/>
    </row>
    <row r="266" spans="1:16">
      <c r="A266" s="87"/>
      <c r="B266" s="15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99"/>
      <c r="O266" s="199"/>
      <c r="P266" s="199"/>
    </row>
    <row r="267" spans="1:16">
      <c r="A267" s="87"/>
      <c r="B267" s="15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99"/>
      <c r="O267" s="199"/>
      <c r="P267" s="199"/>
    </row>
    <row r="268" spans="1:16">
      <c r="A268" s="87"/>
      <c r="B268" s="15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99"/>
      <c r="O268" s="199"/>
      <c r="P268" s="199"/>
    </row>
    <row r="269" spans="1:16">
      <c r="A269" s="87"/>
      <c r="B269" s="15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99"/>
      <c r="O269" s="199"/>
      <c r="P269" s="199"/>
    </row>
    <row r="270" spans="1:16">
      <c r="A270" s="87"/>
      <c r="B270" s="15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99"/>
      <c r="O270" s="199"/>
      <c r="P270" s="199"/>
    </row>
    <row r="271" spans="1:16">
      <c r="A271" s="87"/>
      <c r="B271" s="15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99"/>
      <c r="O271" s="199"/>
      <c r="P271" s="199"/>
    </row>
    <row r="272" spans="1:16">
      <c r="A272" s="87"/>
      <c r="B272" s="15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99"/>
      <c r="O272" s="199"/>
      <c r="P272" s="199"/>
    </row>
    <row r="273" spans="1:16">
      <c r="A273" s="87"/>
      <c r="B273" s="15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99"/>
      <c r="O273" s="199"/>
      <c r="P273" s="199"/>
    </row>
    <row r="274" spans="1:16">
      <c r="A274" s="87"/>
      <c r="B274" s="15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99"/>
      <c r="O274" s="199"/>
      <c r="P274" s="199"/>
    </row>
    <row r="275" spans="1:16">
      <c r="A275" s="87"/>
      <c r="B275" s="15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99"/>
      <c r="O275" s="199"/>
      <c r="P275" s="199"/>
    </row>
    <row r="276" spans="1:16">
      <c r="A276" s="87"/>
      <c r="B276" s="15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99"/>
      <c r="O276" s="199"/>
      <c r="P276" s="199"/>
    </row>
    <row r="277" spans="1:16">
      <c r="A277" s="87"/>
      <c r="B277" s="15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99"/>
      <c r="O277" s="199"/>
      <c r="P277" s="199"/>
    </row>
    <row r="278" spans="1:16">
      <c r="A278" s="87"/>
      <c r="B278" s="15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99"/>
      <c r="O278" s="199"/>
      <c r="P278" s="199"/>
    </row>
    <row r="279" spans="1:16">
      <c r="A279" s="87"/>
      <c r="B279" s="15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99"/>
      <c r="O279" s="199"/>
      <c r="P279" s="199"/>
    </row>
    <row r="280" spans="1:16">
      <c r="A280" s="87"/>
      <c r="B280" s="15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99"/>
      <c r="O280" s="199"/>
      <c r="P280" s="199"/>
    </row>
    <row r="281" spans="1:16">
      <c r="A281" s="87"/>
      <c r="B281" s="15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99"/>
      <c r="O281" s="199"/>
      <c r="P281" s="199"/>
    </row>
    <row r="282" spans="1:16">
      <c r="A282" s="87"/>
      <c r="B282" s="15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99"/>
      <c r="O282" s="199"/>
      <c r="P282" s="199"/>
    </row>
    <row r="283" spans="1:16">
      <c r="A283" s="87"/>
      <c r="B283" s="15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99"/>
      <c r="O283" s="199"/>
      <c r="P283" s="199"/>
    </row>
    <row r="284" spans="1:16">
      <c r="A284" s="87"/>
      <c r="B284" s="15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99"/>
      <c r="O284" s="199"/>
      <c r="P284" s="199"/>
    </row>
    <row r="285" spans="1:16">
      <c r="A285" s="87"/>
      <c r="B285" s="15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99"/>
      <c r="O285" s="199"/>
      <c r="P285" s="199"/>
    </row>
    <row r="286" spans="1:16">
      <c r="A286" s="87"/>
      <c r="B286" s="15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99"/>
      <c r="O286" s="199"/>
      <c r="P286" s="199"/>
    </row>
    <row r="287" spans="1:16">
      <c r="A287" s="87"/>
      <c r="B287" s="15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99"/>
      <c r="O287" s="199"/>
      <c r="P287" s="199"/>
    </row>
    <row r="288" spans="1:16">
      <c r="A288" s="87"/>
      <c r="B288" s="15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99"/>
      <c r="O288" s="199"/>
      <c r="P288" s="199"/>
    </row>
    <row r="289" spans="1:16">
      <c r="A289" s="87"/>
      <c r="B289" s="15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99"/>
      <c r="O289" s="199"/>
      <c r="P289" s="199"/>
    </row>
    <row r="290" spans="1:16">
      <c r="A290" s="87"/>
      <c r="B290" s="15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99"/>
      <c r="O290" s="199"/>
      <c r="P290" s="199"/>
    </row>
    <row r="291" spans="1:16">
      <c r="A291" s="87"/>
      <c r="B291" s="15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99"/>
      <c r="O291" s="199"/>
      <c r="P291" s="199"/>
    </row>
    <row r="292" spans="1:16">
      <c r="A292" s="87"/>
      <c r="B292" s="15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99"/>
      <c r="O292" s="199"/>
      <c r="P292" s="199"/>
    </row>
    <row r="293" spans="1:16">
      <c r="A293" s="87"/>
      <c r="B293" s="15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99"/>
      <c r="O293" s="199"/>
      <c r="P293" s="199"/>
    </row>
    <row r="294" spans="1:16">
      <c r="A294" s="87"/>
      <c r="B294" s="15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99"/>
      <c r="O294" s="199"/>
      <c r="P294" s="199"/>
    </row>
    <row r="295" spans="1:16">
      <c r="A295" s="87"/>
      <c r="B295" s="15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99"/>
      <c r="O295" s="199"/>
      <c r="P295" s="199"/>
    </row>
    <row r="296" spans="1:16">
      <c r="A296" s="87"/>
      <c r="B296" s="15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99"/>
      <c r="O296" s="199"/>
      <c r="P296" s="199"/>
    </row>
    <row r="297" spans="1:16">
      <c r="A297" s="87"/>
      <c r="B297" s="15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99"/>
      <c r="O297" s="199"/>
      <c r="P297" s="199"/>
    </row>
    <row r="298" spans="1:16">
      <c r="A298" s="87"/>
      <c r="B298" s="15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99"/>
      <c r="O298" s="199"/>
      <c r="P298" s="199"/>
    </row>
    <row r="299" spans="1:16">
      <c r="A299" s="87"/>
      <c r="B299" s="15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99"/>
      <c r="O299" s="199"/>
      <c r="P299" s="199"/>
    </row>
    <row r="300" spans="1:16">
      <c r="A300" s="87"/>
      <c r="B300" s="15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99"/>
      <c r="O300" s="199"/>
      <c r="P300" s="199"/>
    </row>
    <row r="301" spans="1:16">
      <c r="A301" s="87"/>
      <c r="B301" s="15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99"/>
      <c r="O301" s="199"/>
      <c r="P301" s="199"/>
    </row>
    <row r="302" spans="1:16">
      <c r="A302" s="87"/>
      <c r="B302" s="15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99"/>
      <c r="O302" s="199"/>
      <c r="P302" s="199"/>
    </row>
    <row r="303" spans="1:16">
      <c r="A303" s="87"/>
      <c r="B303" s="15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99"/>
      <c r="O303" s="199"/>
      <c r="P303" s="199"/>
    </row>
    <row r="304" spans="1:16">
      <c r="A304" s="87"/>
      <c r="B304" s="15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99"/>
      <c r="O304" s="199"/>
      <c r="P304" s="199"/>
    </row>
    <row r="305" spans="1:16">
      <c r="A305" s="87"/>
      <c r="B305" s="15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99"/>
      <c r="O305" s="199"/>
      <c r="P305" s="199"/>
    </row>
    <row r="306" spans="1:16">
      <c r="A306" s="87"/>
      <c r="B306" s="15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99"/>
      <c r="O306" s="199"/>
      <c r="P306" s="199"/>
    </row>
    <row r="307" spans="1:16">
      <c r="A307" s="87"/>
      <c r="B307" s="15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99"/>
      <c r="O307" s="199"/>
      <c r="P307" s="199"/>
    </row>
    <row r="308" spans="1:16">
      <c r="A308" s="87"/>
      <c r="B308" s="15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99"/>
      <c r="O308" s="199"/>
      <c r="P308" s="199"/>
    </row>
    <row r="309" spans="1:16">
      <c r="A309" s="87"/>
      <c r="B309" s="15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99"/>
      <c r="O309" s="199"/>
      <c r="P309" s="199"/>
    </row>
    <row r="310" spans="1:16">
      <c r="A310" s="87"/>
      <c r="B310" s="15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99"/>
      <c r="O310" s="199"/>
      <c r="P310" s="199"/>
    </row>
    <row r="311" spans="1:16">
      <c r="A311" s="87"/>
      <c r="B311" s="15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99"/>
      <c r="O311" s="199"/>
      <c r="P311" s="199"/>
    </row>
    <row r="312" spans="1:16">
      <c r="A312" s="87"/>
      <c r="B312" s="15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99"/>
      <c r="O312" s="199"/>
      <c r="P312" s="199"/>
    </row>
    <row r="313" spans="1:16">
      <c r="A313" s="87"/>
      <c r="B313" s="15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99"/>
      <c r="O313" s="199"/>
      <c r="P313" s="199"/>
    </row>
    <row r="314" spans="1:16">
      <c r="A314" s="87"/>
      <c r="B314" s="15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99"/>
      <c r="O314" s="199"/>
      <c r="P314" s="199"/>
    </row>
    <row r="315" spans="1:16">
      <c r="A315" s="87"/>
      <c r="B315" s="15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99"/>
      <c r="O315" s="199"/>
      <c r="P315" s="199"/>
    </row>
    <row r="316" spans="1:16">
      <c r="A316" s="87"/>
      <c r="B316" s="15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99"/>
      <c r="O316" s="199"/>
      <c r="P316" s="199"/>
    </row>
    <row r="317" spans="1:16">
      <c r="A317" s="87"/>
      <c r="B317" s="15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99"/>
      <c r="O317" s="199"/>
      <c r="P317" s="199"/>
    </row>
    <row r="318" spans="1:16">
      <c r="A318" s="87"/>
      <c r="B318" s="15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99"/>
      <c r="O318" s="199"/>
      <c r="P318" s="199"/>
    </row>
    <row r="319" spans="1:16">
      <c r="A319" s="87"/>
      <c r="B319" s="15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99"/>
      <c r="O319" s="199"/>
      <c r="P319" s="199"/>
    </row>
    <row r="320" spans="1:16">
      <c r="A320" s="87"/>
      <c r="B320" s="15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99"/>
      <c r="O320" s="199"/>
      <c r="P320" s="199"/>
    </row>
    <row r="321" spans="1:16">
      <c r="A321" s="87"/>
      <c r="B321" s="15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99"/>
      <c r="O321" s="199"/>
      <c r="P321" s="199"/>
    </row>
    <row r="322" spans="1:16">
      <c r="A322" s="87"/>
      <c r="B322" s="15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99"/>
      <c r="O322" s="199"/>
      <c r="P322" s="199"/>
    </row>
    <row r="323" spans="1:16">
      <c r="A323" s="87"/>
      <c r="B323" s="15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99"/>
      <c r="O323" s="199"/>
      <c r="P323" s="199"/>
    </row>
    <row r="324" spans="1:16">
      <c r="A324" s="87"/>
      <c r="B324" s="15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99"/>
      <c r="O324" s="199"/>
      <c r="P324" s="199"/>
    </row>
    <row r="325" spans="1:16">
      <c r="A325" s="87"/>
      <c r="B325" s="15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99"/>
      <c r="O325" s="199"/>
      <c r="P325" s="199"/>
    </row>
    <row r="326" spans="1:16">
      <c r="A326" s="87"/>
      <c r="B326" s="15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99"/>
      <c r="O326" s="199"/>
      <c r="P326" s="199"/>
    </row>
    <row r="327" spans="1:16">
      <c r="A327" s="87"/>
      <c r="B327" s="15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99"/>
      <c r="O327" s="199"/>
      <c r="P327" s="199"/>
    </row>
    <row r="328" spans="1:16">
      <c r="A328" s="87"/>
      <c r="B328" s="15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99"/>
      <c r="O328" s="199"/>
      <c r="P328" s="199"/>
    </row>
    <row r="329" spans="1:16">
      <c r="A329" s="87"/>
      <c r="B329" s="15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99"/>
      <c r="O329" s="199"/>
      <c r="P329" s="199"/>
    </row>
    <row r="330" spans="1:16">
      <c r="A330" s="87"/>
      <c r="B330" s="15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99"/>
      <c r="O330" s="199"/>
      <c r="P330" s="199"/>
    </row>
    <row r="331" spans="1:16">
      <c r="A331" s="87"/>
      <c r="B331" s="15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99"/>
      <c r="O331" s="199"/>
      <c r="P331" s="199"/>
    </row>
    <row r="332" spans="1:16">
      <c r="A332" s="87"/>
      <c r="B332" s="15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99"/>
      <c r="O332" s="199"/>
      <c r="P332" s="199"/>
    </row>
    <row r="333" spans="1:16">
      <c r="A333" s="87"/>
      <c r="B333" s="15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99"/>
      <c r="O333" s="199"/>
      <c r="P333" s="199"/>
    </row>
    <row r="334" spans="1:16">
      <c r="A334" s="87"/>
      <c r="B334" s="15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99"/>
      <c r="O334" s="199"/>
      <c r="P334" s="199"/>
    </row>
    <row r="335" spans="1:16">
      <c r="A335" s="87"/>
      <c r="B335" s="15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99"/>
      <c r="O335" s="199"/>
      <c r="P335" s="199"/>
    </row>
    <row r="336" spans="1:16">
      <c r="A336" s="87"/>
      <c r="B336" s="15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99"/>
      <c r="O336" s="199"/>
      <c r="P336" s="199"/>
    </row>
    <row r="337" spans="1:16">
      <c r="A337" s="87"/>
      <c r="B337" s="15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99"/>
      <c r="O337" s="199"/>
      <c r="P337" s="199"/>
    </row>
    <row r="338" spans="1:16">
      <c r="A338" s="87"/>
      <c r="B338" s="15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99"/>
      <c r="O338" s="199"/>
      <c r="P338" s="199"/>
    </row>
    <row r="339" spans="1:16">
      <c r="A339" s="87"/>
      <c r="B339" s="15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99"/>
      <c r="O339" s="199"/>
      <c r="P339" s="199"/>
    </row>
    <row r="340" spans="1:16">
      <c r="A340" s="87"/>
      <c r="B340" s="15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99"/>
      <c r="O340" s="199"/>
      <c r="P340" s="199"/>
    </row>
    <row r="341" spans="1:16">
      <c r="A341" s="87"/>
      <c r="B341" s="15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99"/>
      <c r="O341" s="199"/>
      <c r="P341" s="199"/>
    </row>
    <row r="342" spans="1:16">
      <c r="A342" s="87"/>
      <c r="B342" s="15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99"/>
      <c r="O342" s="199"/>
      <c r="P342" s="199"/>
    </row>
    <row r="343" spans="1:16">
      <c r="A343" s="87"/>
      <c r="B343" s="15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99"/>
      <c r="O343" s="199"/>
      <c r="P343" s="199"/>
    </row>
    <row r="344" spans="1:16">
      <c r="A344" s="87"/>
      <c r="B344" s="15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99"/>
      <c r="O344" s="199"/>
      <c r="P344" s="199"/>
    </row>
    <row r="345" spans="1:16">
      <c r="A345" s="87"/>
      <c r="B345" s="15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99"/>
      <c r="O345" s="199"/>
      <c r="P345" s="199"/>
    </row>
    <row r="346" spans="1:16">
      <c r="A346" s="87"/>
      <c r="B346" s="15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99"/>
      <c r="O346" s="199"/>
      <c r="P346" s="199"/>
    </row>
    <row r="347" spans="1:16">
      <c r="A347" s="87"/>
      <c r="B347" s="15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99"/>
      <c r="O347" s="199"/>
      <c r="P347" s="199"/>
    </row>
    <row r="348" spans="1:16">
      <c r="A348" s="87"/>
      <c r="B348" s="15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99"/>
      <c r="O348" s="199"/>
      <c r="P348" s="199"/>
    </row>
    <row r="349" spans="1:16">
      <c r="A349" s="87"/>
      <c r="B349" s="15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99"/>
      <c r="O349" s="199"/>
      <c r="P349" s="199"/>
    </row>
    <row r="350" spans="1:16">
      <c r="A350" s="87"/>
      <c r="B350" s="15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99"/>
      <c r="O350" s="199"/>
      <c r="P350" s="199"/>
    </row>
    <row r="351" spans="1:16">
      <c r="A351" s="87"/>
      <c r="B351" s="15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99"/>
      <c r="O351" s="199"/>
      <c r="P351" s="199"/>
    </row>
    <row r="352" spans="1:16">
      <c r="A352" s="87"/>
      <c r="B352" s="15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99"/>
      <c r="O352" s="199"/>
      <c r="P352" s="199"/>
    </row>
    <row r="353" spans="1:16">
      <c r="A353" s="87"/>
      <c r="B353" s="15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99"/>
      <c r="O353" s="199"/>
      <c r="P353" s="199"/>
    </row>
    <row r="354" spans="1:16">
      <c r="A354" s="87"/>
      <c r="B354" s="15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99"/>
      <c r="O354" s="199"/>
      <c r="P354" s="199"/>
    </row>
    <row r="355" spans="1:16">
      <c r="A355" s="87"/>
      <c r="B355" s="15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99"/>
      <c r="O355" s="199"/>
      <c r="P355" s="199"/>
    </row>
    <row r="356" spans="1:16">
      <c r="A356" s="87"/>
      <c r="B356" s="15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99"/>
      <c r="O356" s="199"/>
      <c r="P356" s="199"/>
    </row>
    <row r="357" spans="1:16">
      <c r="A357" s="87"/>
      <c r="B357" s="15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99"/>
      <c r="O357" s="199"/>
      <c r="P357" s="199"/>
    </row>
    <row r="358" spans="1:16">
      <c r="A358" s="87"/>
      <c r="B358" s="15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99"/>
      <c r="O358" s="199"/>
      <c r="P358" s="199"/>
    </row>
    <row r="359" spans="1:16">
      <c r="A359" s="87"/>
      <c r="B359" s="15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99"/>
      <c r="O359" s="199"/>
      <c r="P359" s="199"/>
    </row>
    <row r="360" spans="1:16">
      <c r="A360" s="87"/>
      <c r="B360" s="15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99"/>
      <c r="O360" s="199"/>
      <c r="P360" s="199"/>
    </row>
    <row r="361" spans="1:16">
      <c r="A361" s="87"/>
      <c r="B361" s="15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99"/>
      <c r="O361" s="199"/>
      <c r="P361" s="199"/>
    </row>
    <row r="362" spans="1:16">
      <c r="A362" s="87"/>
      <c r="B362" s="15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99"/>
      <c r="O362" s="199"/>
      <c r="P362" s="199"/>
    </row>
    <row r="363" spans="1:16">
      <c r="A363" s="87"/>
      <c r="B363" s="15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99"/>
      <c r="O363" s="199"/>
      <c r="P363" s="199"/>
    </row>
    <row r="364" spans="1:16">
      <c r="A364" s="87"/>
      <c r="B364" s="15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99"/>
      <c r="O364" s="199"/>
      <c r="P364" s="199"/>
    </row>
    <row r="365" spans="1:16">
      <c r="A365" s="87"/>
      <c r="B365" s="15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99"/>
      <c r="O365" s="199"/>
      <c r="P365" s="199"/>
    </row>
    <row r="366" spans="1:16">
      <c r="A366" s="87"/>
      <c r="B366" s="15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99"/>
      <c r="O366" s="199"/>
      <c r="P366" s="199"/>
    </row>
    <row r="367" spans="1:16">
      <c r="A367" s="87"/>
      <c r="B367" s="15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99"/>
      <c r="O367" s="199"/>
      <c r="P367" s="199"/>
    </row>
    <row r="368" spans="1:16">
      <c r="A368" s="87"/>
      <c r="B368" s="15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99"/>
      <c r="O368" s="199"/>
      <c r="P368" s="199"/>
    </row>
    <row r="369" spans="1:16">
      <c r="A369" s="87"/>
      <c r="B369" s="15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99"/>
      <c r="O369" s="199"/>
      <c r="P369" s="199"/>
    </row>
    <row r="370" spans="1:16">
      <c r="A370" s="87"/>
      <c r="B370" s="15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99"/>
      <c r="O370" s="199"/>
      <c r="P370" s="199"/>
    </row>
    <row r="371" spans="1:16">
      <c r="A371" s="87"/>
      <c r="B371" s="15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99"/>
      <c r="O371" s="199"/>
      <c r="P371" s="199"/>
    </row>
    <row r="372" spans="1:16">
      <c r="A372" s="87"/>
      <c r="B372" s="15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99"/>
      <c r="O372" s="199"/>
      <c r="P372" s="199"/>
    </row>
    <row r="373" spans="1:16">
      <c r="A373" s="87"/>
      <c r="B373" s="15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99"/>
      <c r="O373" s="199"/>
      <c r="P373" s="199"/>
    </row>
    <row r="374" spans="1:16">
      <c r="A374" s="87"/>
      <c r="B374" s="15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99"/>
      <c r="O374" s="199"/>
      <c r="P374" s="199"/>
    </row>
    <row r="375" spans="1:16">
      <c r="A375" s="87"/>
      <c r="B375" s="15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99"/>
      <c r="O375" s="199"/>
      <c r="P375" s="199"/>
    </row>
    <row r="376" spans="1:16">
      <c r="A376" s="87"/>
      <c r="B376" s="15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99"/>
      <c r="O376" s="199"/>
      <c r="P376" s="199"/>
    </row>
    <row r="377" spans="1:16">
      <c r="A377" s="87"/>
      <c r="B377" s="15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99"/>
      <c r="O377" s="199"/>
      <c r="P377" s="199"/>
    </row>
    <row r="378" spans="1:16">
      <c r="A378" s="87"/>
      <c r="B378" s="15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99"/>
      <c r="O378" s="199"/>
      <c r="P378" s="199"/>
    </row>
    <row r="379" spans="1:16">
      <c r="A379" s="87"/>
      <c r="B379" s="15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99"/>
      <c r="O379" s="199"/>
      <c r="P379" s="199"/>
    </row>
    <row r="380" spans="1:16">
      <c r="A380" s="87"/>
      <c r="B380" s="15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99"/>
      <c r="O380" s="199"/>
      <c r="P380" s="199"/>
    </row>
    <row r="381" spans="1:16">
      <c r="A381" s="87"/>
      <c r="B381" s="15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99"/>
      <c r="O381" s="199"/>
      <c r="P381" s="199"/>
    </row>
    <row r="382" spans="1:16">
      <c r="A382" s="87"/>
      <c r="B382" s="15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99"/>
      <c r="O382" s="199"/>
      <c r="P382" s="199"/>
    </row>
    <row r="383" spans="1:16">
      <c r="A383" s="87"/>
      <c r="B383" s="15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99"/>
      <c r="O383" s="199"/>
      <c r="P383" s="199"/>
    </row>
    <row r="384" spans="1:16">
      <c r="A384" s="87"/>
      <c r="B384" s="15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99"/>
      <c r="O384" s="199"/>
      <c r="P384" s="199"/>
    </row>
    <row r="385" spans="1:16">
      <c r="A385" s="87"/>
      <c r="B385" s="15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99"/>
      <c r="O385" s="199"/>
      <c r="P385" s="199"/>
    </row>
    <row r="386" spans="1:16">
      <c r="A386" s="87"/>
      <c r="B386" s="15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99"/>
      <c r="O386" s="199"/>
      <c r="P386" s="199"/>
    </row>
    <row r="387" spans="1:16">
      <c r="A387" s="87"/>
      <c r="B387" s="15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99"/>
      <c r="O387" s="199"/>
      <c r="P387" s="199"/>
    </row>
    <row r="388" spans="1:16">
      <c r="A388" s="87"/>
      <c r="B388" s="15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99"/>
      <c r="O388" s="199"/>
      <c r="P388" s="199"/>
    </row>
    <row r="389" spans="1:16">
      <c r="A389" s="87"/>
      <c r="B389" s="15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99"/>
      <c r="O389" s="199"/>
      <c r="P389" s="199"/>
    </row>
    <row r="390" spans="1:16">
      <c r="A390" s="87"/>
      <c r="B390" s="15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99"/>
      <c r="O390" s="199"/>
      <c r="P390" s="199"/>
    </row>
    <row r="391" spans="1:16">
      <c r="A391" s="87"/>
      <c r="B391" s="15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99"/>
      <c r="O391" s="199"/>
      <c r="P391" s="199"/>
    </row>
    <row r="392" spans="1:16">
      <c r="A392" s="87"/>
      <c r="B392" s="15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99"/>
      <c r="O392" s="199"/>
      <c r="P392" s="199"/>
    </row>
    <row r="393" spans="1:16">
      <c r="A393" s="87"/>
      <c r="B393" s="15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99"/>
      <c r="O393" s="199"/>
      <c r="P393" s="199"/>
    </row>
    <row r="394" spans="1:16">
      <c r="A394" s="87"/>
      <c r="B394" s="15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99"/>
      <c r="O394" s="199"/>
      <c r="P394" s="199"/>
    </row>
    <row r="395" spans="1:16">
      <c r="A395" s="87"/>
      <c r="B395" s="15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99"/>
      <c r="O395" s="199"/>
      <c r="P395" s="199"/>
    </row>
    <row r="396" spans="1:16">
      <c r="A396" s="87"/>
      <c r="B396" s="15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99"/>
      <c r="O396" s="199"/>
      <c r="P396" s="199"/>
    </row>
    <row r="397" spans="1:16">
      <c r="A397" s="87"/>
      <c r="B397" s="15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99"/>
      <c r="O397" s="199"/>
      <c r="P397" s="199"/>
    </row>
    <row r="398" spans="1:16">
      <c r="A398" s="87"/>
      <c r="B398" s="15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99"/>
      <c r="O398" s="199"/>
      <c r="P398" s="199"/>
    </row>
    <row r="399" spans="1:16">
      <c r="A399" s="87"/>
      <c r="B399" s="15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99"/>
      <c r="O399" s="199"/>
      <c r="P399" s="199"/>
    </row>
    <row r="400" spans="1:16">
      <c r="A400" s="87"/>
      <c r="B400" s="15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99"/>
      <c r="O400" s="199"/>
      <c r="P400" s="199"/>
    </row>
    <row r="401" spans="1:16">
      <c r="A401" s="87"/>
      <c r="B401" s="15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99"/>
      <c r="O401" s="199"/>
      <c r="P401" s="199"/>
    </row>
    <row r="402" spans="1:16">
      <c r="A402" s="87"/>
      <c r="B402" s="15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99"/>
      <c r="O402" s="199"/>
      <c r="P402" s="199"/>
    </row>
    <row r="403" spans="1:16">
      <c r="A403" s="87"/>
      <c r="B403" s="15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99"/>
      <c r="O403" s="199"/>
      <c r="P403" s="199"/>
    </row>
    <row r="404" spans="1:16">
      <c r="A404" s="87"/>
      <c r="B404" s="15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99"/>
      <c r="O404" s="199"/>
      <c r="P404" s="199"/>
    </row>
    <row r="405" spans="1:16">
      <c r="A405" s="87"/>
      <c r="B405" s="15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99"/>
      <c r="O405" s="199"/>
      <c r="P405" s="199"/>
    </row>
    <row r="406" spans="1:16">
      <c r="A406" s="87"/>
      <c r="B406" s="15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99"/>
      <c r="O406" s="199"/>
      <c r="P406" s="199"/>
    </row>
    <row r="407" spans="1:16">
      <c r="A407" s="87"/>
      <c r="B407" s="15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99"/>
      <c r="O407" s="199"/>
      <c r="P407" s="199"/>
    </row>
    <row r="408" spans="1:16">
      <c r="A408" s="87"/>
      <c r="B408" s="15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99"/>
      <c r="O408" s="199"/>
      <c r="P408" s="199"/>
    </row>
    <row r="409" spans="1:16">
      <c r="A409" s="87"/>
      <c r="B409" s="15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99"/>
      <c r="O409" s="199"/>
      <c r="P409" s="199"/>
    </row>
    <row r="410" spans="1:16">
      <c r="A410" s="87"/>
      <c r="B410" s="15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99"/>
      <c r="O410" s="199"/>
      <c r="P410" s="199"/>
    </row>
    <row r="411" spans="1:16">
      <c r="A411" s="87"/>
      <c r="B411" s="15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99"/>
      <c r="O411" s="199"/>
      <c r="P411" s="199"/>
    </row>
    <row r="412" spans="1:16">
      <c r="A412" s="87"/>
      <c r="B412" s="15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99"/>
      <c r="O412" s="199"/>
      <c r="P412" s="199"/>
    </row>
    <row r="413" spans="1:16">
      <c r="A413" s="87"/>
      <c r="B413" s="15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99"/>
      <c r="O413" s="199"/>
      <c r="P413" s="199"/>
    </row>
    <row r="414" spans="1:16">
      <c r="A414" s="87"/>
      <c r="B414" s="15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99"/>
      <c r="O414" s="199"/>
      <c r="P414" s="199"/>
    </row>
    <row r="415" spans="1:16">
      <c r="A415" s="87"/>
      <c r="B415" s="15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99"/>
      <c r="O415" s="199"/>
      <c r="P415" s="199"/>
    </row>
    <row r="416" spans="1:16">
      <c r="A416" s="87"/>
      <c r="B416" s="15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99"/>
      <c r="O416" s="199"/>
      <c r="P416" s="199"/>
    </row>
    <row r="417" spans="1:16">
      <c r="A417" s="87"/>
      <c r="B417" s="15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99"/>
      <c r="O417" s="199"/>
      <c r="P417" s="199"/>
    </row>
    <row r="418" spans="1:16">
      <c r="A418" s="87"/>
      <c r="B418" s="15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99"/>
      <c r="O418" s="199"/>
      <c r="P418" s="199"/>
    </row>
    <row r="419" spans="1:16">
      <c r="A419" s="87"/>
      <c r="B419" s="15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99"/>
      <c r="O419" s="199"/>
      <c r="P419" s="199"/>
    </row>
    <row r="420" spans="1:16">
      <c r="A420" s="87"/>
      <c r="B420" s="15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99"/>
      <c r="O420" s="199"/>
      <c r="P420" s="199"/>
    </row>
    <row r="421" spans="1:16">
      <c r="A421" s="87"/>
      <c r="B421" s="15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99"/>
      <c r="O421" s="199"/>
      <c r="P421" s="199"/>
    </row>
    <row r="422" spans="1:16">
      <c r="A422" s="87"/>
      <c r="B422" s="15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99"/>
      <c r="O422" s="199"/>
      <c r="P422" s="199"/>
    </row>
    <row r="423" spans="1:16">
      <c r="A423" s="87"/>
      <c r="B423" s="15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99"/>
      <c r="O423" s="199"/>
      <c r="P423" s="199"/>
    </row>
    <row r="424" spans="1:16">
      <c r="A424" s="87"/>
      <c r="B424" s="15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99"/>
      <c r="O424" s="199"/>
      <c r="P424" s="199"/>
    </row>
    <row r="425" spans="1:16">
      <c r="A425" s="87"/>
      <c r="B425" s="15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99"/>
      <c r="O425" s="199"/>
      <c r="P425" s="199"/>
    </row>
    <row r="426" spans="1:16">
      <c r="A426" s="87"/>
      <c r="B426" s="15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99"/>
      <c r="O426" s="199"/>
      <c r="P426" s="199"/>
    </row>
    <row r="427" spans="1:16">
      <c r="A427" s="87"/>
      <c r="B427" s="15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99"/>
      <c r="O427" s="199"/>
      <c r="P427" s="199"/>
    </row>
    <row r="428" spans="1:16">
      <c r="A428" s="87"/>
      <c r="B428" s="15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99"/>
      <c r="O428" s="199"/>
      <c r="P428" s="199"/>
    </row>
    <row r="429" spans="1:16">
      <c r="A429" s="87"/>
      <c r="B429" s="15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99"/>
      <c r="O429" s="199"/>
      <c r="P429" s="199"/>
    </row>
    <row r="430" spans="1:16">
      <c r="A430" s="87"/>
      <c r="B430" s="15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99"/>
      <c r="O430" s="199"/>
      <c r="P430" s="199"/>
    </row>
    <row r="431" spans="1:16">
      <c r="A431" s="87"/>
      <c r="B431" s="15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99"/>
      <c r="O431" s="199"/>
      <c r="P431" s="199"/>
    </row>
    <row r="432" spans="1:16">
      <c r="A432" s="87"/>
      <c r="B432" s="15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99"/>
      <c r="O432" s="199"/>
      <c r="P432" s="199"/>
    </row>
    <row r="433" spans="1:16">
      <c r="A433" s="87"/>
      <c r="B433" s="15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99"/>
      <c r="O433" s="199"/>
      <c r="P433" s="199"/>
    </row>
    <row r="434" spans="1:16">
      <c r="A434" s="87"/>
      <c r="B434" s="15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99"/>
      <c r="O434" s="199"/>
      <c r="P434" s="199"/>
    </row>
    <row r="435" spans="1:16">
      <c r="A435" s="87"/>
      <c r="B435" s="15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99"/>
      <c r="O435" s="199"/>
      <c r="P435" s="199"/>
    </row>
    <row r="436" spans="1:16">
      <c r="A436" s="87"/>
      <c r="B436" s="15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99"/>
      <c r="O436" s="199"/>
      <c r="P436" s="199"/>
    </row>
    <row r="437" spans="1:16">
      <c r="A437" s="87"/>
      <c r="B437" s="15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99"/>
      <c r="O437" s="199"/>
      <c r="P437" s="199"/>
    </row>
    <row r="438" spans="1:16">
      <c r="A438" s="87"/>
      <c r="B438" s="15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99"/>
      <c r="O438" s="199"/>
      <c r="P438" s="199"/>
    </row>
    <row r="439" spans="1:16">
      <c r="A439" s="87"/>
      <c r="B439" s="15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99"/>
      <c r="O439" s="199"/>
      <c r="P439" s="199"/>
    </row>
    <row r="440" spans="1:16">
      <c r="A440" s="87"/>
      <c r="B440" s="15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99"/>
      <c r="O440" s="199"/>
      <c r="P440" s="199"/>
    </row>
    <row r="441" spans="1:16">
      <c r="A441" s="87"/>
      <c r="B441" s="15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99"/>
      <c r="O441" s="199"/>
      <c r="P441" s="199"/>
    </row>
    <row r="442" spans="1:16">
      <c r="A442" s="87"/>
      <c r="B442" s="15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99"/>
      <c r="O442" s="199"/>
      <c r="P442" s="199"/>
    </row>
    <row r="443" spans="1:16">
      <c r="A443" s="87"/>
      <c r="B443" s="15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99"/>
      <c r="O443" s="199"/>
      <c r="P443" s="199"/>
    </row>
    <row r="444" spans="1:16">
      <c r="A444" s="87"/>
      <c r="B444" s="15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99"/>
      <c r="O444" s="199"/>
      <c r="P444" s="199"/>
    </row>
    <row r="445" spans="1:16">
      <c r="A445" s="87"/>
      <c r="B445" s="15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99"/>
      <c r="O445" s="199"/>
      <c r="P445" s="199"/>
    </row>
    <row r="446" spans="1:16">
      <c r="A446" s="87"/>
      <c r="B446" s="15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99"/>
      <c r="O446" s="199"/>
      <c r="P446" s="199"/>
    </row>
    <row r="447" spans="1:16">
      <c r="A447" s="87"/>
      <c r="B447" s="15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99"/>
      <c r="O447" s="199"/>
      <c r="P447" s="199"/>
    </row>
    <row r="448" spans="1:16">
      <c r="A448" s="87"/>
      <c r="B448" s="15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99"/>
      <c r="O448" s="199"/>
      <c r="P448" s="199"/>
    </row>
    <row r="449" spans="1:16">
      <c r="A449" s="87"/>
      <c r="B449" s="15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99"/>
      <c r="O449" s="199"/>
      <c r="P449" s="199"/>
    </row>
    <row r="450" spans="1:16">
      <c r="A450" s="87"/>
      <c r="B450" s="15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99"/>
      <c r="O450" s="199"/>
      <c r="P450" s="199"/>
    </row>
    <row r="451" spans="1:16">
      <c r="A451" s="87"/>
      <c r="B451" s="15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99"/>
      <c r="O451" s="199"/>
      <c r="P451" s="199"/>
    </row>
    <row r="452" spans="1:16">
      <c r="A452" s="87"/>
      <c r="B452" s="15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99"/>
      <c r="O452" s="199"/>
      <c r="P452" s="199"/>
    </row>
    <row r="453" spans="1:16">
      <c r="A453" s="87"/>
      <c r="B453" s="15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99"/>
      <c r="O453" s="199"/>
      <c r="P453" s="199"/>
    </row>
    <row r="454" spans="1:16">
      <c r="A454" s="87"/>
      <c r="B454" s="15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99"/>
      <c r="O454" s="199"/>
      <c r="P454" s="199"/>
    </row>
    <row r="455" spans="1:16">
      <c r="A455" s="87"/>
      <c r="B455" s="15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99"/>
      <c r="O455" s="199"/>
      <c r="P455" s="199"/>
    </row>
    <row r="456" spans="1:16">
      <c r="A456" s="87"/>
      <c r="B456" s="15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99"/>
      <c r="O456" s="199"/>
      <c r="P456" s="199"/>
    </row>
    <row r="457" spans="1:16">
      <c r="A457" s="87"/>
      <c r="B457" s="15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99"/>
      <c r="O457" s="199"/>
      <c r="P457" s="199"/>
    </row>
    <row r="458" spans="1:16">
      <c r="A458" s="87"/>
      <c r="B458" s="15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99"/>
      <c r="O458" s="199"/>
      <c r="P458" s="199"/>
    </row>
    <row r="459" spans="1:16">
      <c r="A459" s="87"/>
      <c r="B459" s="15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99"/>
      <c r="O459" s="199"/>
      <c r="P459" s="199"/>
    </row>
    <row r="460" spans="1:16">
      <c r="A460" s="87"/>
      <c r="B460" s="15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99"/>
      <c r="O460" s="199"/>
      <c r="P460" s="199"/>
    </row>
    <row r="461" spans="1:16">
      <c r="A461" s="87"/>
      <c r="B461" s="15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99"/>
      <c r="O461" s="199"/>
      <c r="P461" s="199"/>
    </row>
    <row r="462" spans="1:16">
      <c r="A462" s="87"/>
      <c r="B462" s="15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99"/>
      <c r="O462" s="199"/>
      <c r="P462" s="199"/>
    </row>
    <row r="463" spans="1:16">
      <c r="A463" s="87"/>
      <c r="B463" s="15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99"/>
      <c r="O463" s="199"/>
      <c r="P463" s="199"/>
    </row>
    <row r="464" spans="1:16">
      <c r="A464" s="87"/>
      <c r="B464" s="15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99"/>
      <c r="O464" s="199"/>
      <c r="P464" s="199"/>
    </row>
    <row r="465" spans="1:16">
      <c r="A465" s="87"/>
      <c r="B465" s="15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99"/>
      <c r="O465" s="199"/>
      <c r="P465" s="199"/>
    </row>
    <row r="466" spans="1:16">
      <c r="A466" s="87"/>
      <c r="B466" s="15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99"/>
      <c r="O466" s="199"/>
      <c r="P466" s="199"/>
    </row>
    <row r="467" spans="1:16">
      <c r="A467" s="87"/>
      <c r="B467" s="15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99"/>
      <c r="O467" s="199"/>
      <c r="P467" s="199"/>
    </row>
    <row r="468" spans="1:16">
      <c r="A468" s="87"/>
      <c r="B468" s="15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99"/>
      <c r="O468" s="199"/>
      <c r="P468" s="199"/>
    </row>
    <row r="469" spans="1:16">
      <c r="A469" s="87"/>
      <c r="B469" s="15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99"/>
      <c r="O469" s="199"/>
      <c r="P469" s="199"/>
    </row>
    <row r="470" spans="1:16">
      <c r="A470" s="87"/>
      <c r="B470" s="15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99"/>
      <c r="O470" s="199"/>
      <c r="P470" s="199"/>
    </row>
    <row r="471" spans="1:16">
      <c r="A471" s="87"/>
      <c r="B471" s="15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99"/>
      <c r="O471" s="199"/>
      <c r="P471" s="199"/>
    </row>
    <row r="472" spans="1:16">
      <c r="A472" s="87"/>
      <c r="B472" s="15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99"/>
      <c r="O472" s="199"/>
      <c r="P472" s="199"/>
    </row>
    <row r="473" spans="1:16">
      <c r="A473" s="87"/>
      <c r="B473" s="15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99"/>
      <c r="O473" s="199"/>
      <c r="P473" s="199"/>
    </row>
    <row r="474" spans="1:16">
      <c r="A474" s="87"/>
      <c r="B474" s="15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99"/>
      <c r="O474" s="199"/>
      <c r="P474" s="199"/>
    </row>
  </sheetData>
  <mergeCells count="23">
    <mergeCell ref="A1:M1"/>
    <mergeCell ref="A145:B145"/>
    <mergeCell ref="A113:B113"/>
    <mergeCell ref="A180:B180"/>
    <mergeCell ref="A132:B132"/>
    <mergeCell ref="A118:B118"/>
    <mergeCell ref="A101:B101"/>
    <mergeCell ref="A162:B162"/>
    <mergeCell ref="A71:B71"/>
    <mergeCell ref="A72:B72"/>
    <mergeCell ref="A179:B179"/>
    <mergeCell ref="A128:B128"/>
    <mergeCell ref="A67:B67"/>
    <mergeCell ref="A96:B96"/>
    <mergeCell ref="A157:B157"/>
    <mergeCell ref="A110:B110"/>
    <mergeCell ref="A186:B186"/>
    <mergeCell ref="A6:B6"/>
    <mergeCell ref="A25:B25"/>
    <mergeCell ref="A78:B78"/>
    <mergeCell ref="A100:B100"/>
    <mergeCell ref="A26:B26"/>
    <mergeCell ref="A150:B150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4</vt:i4>
      </vt:variant>
    </vt:vector>
  </HeadingPairs>
  <TitlesOfParts>
    <vt:vector size="8" baseType="lpstr">
      <vt:lpstr>MAPA</vt:lpstr>
      <vt:lpstr>OPĆI DIO 2</vt:lpstr>
      <vt:lpstr>PLAN PRIHODA</vt:lpstr>
      <vt:lpstr>PLAN RASHODA I IZDATAKA</vt:lpstr>
      <vt:lpstr>'PLAN PRIHODA'!Ispis_naslova</vt:lpstr>
      <vt:lpstr>'PLAN RASHODA I IZDATAKA'!Ispis_naslova</vt:lpstr>
      <vt:lpstr>MAPA!Podrucje_ispisa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Racunovotstvo</cp:lastModifiedBy>
  <cp:lastPrinted>2018-11-23T12:23:06Z</cp:lastPrinted>
  <dcterms:created xsi:type="dcterms:W3CDTF">2013-09-11T11:00:21Z</dcterms:created>
  <dcterms:modified xsi:type="dcterms:W3CDTF">2018-11-23T12:23:13Z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