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RIJEDLOG FP 2022.-OPĆI DIO" sheetId="1" r:id="rId1"/>
    <sheet name="PRIJEDLOG FP-PLAN PRIHODA 2022" sheetId="2" r:id="rId2"/>
    <sheet name="PLAN PRIHODA 2023" sheetId="3" r:id="rId3"/>
    <sheet name="REBALANS PLANA PRIHODA 2022" sheetId="4" r:id="rId4"/>
    <sheet name="REBALANS FP 22.- RASH. I IZDA." sheetId="5" r:id="rId5"/>
    <sheet name="REBALANS 2022- ŠO" sheetId="6" r:id="rId6"/>
    <sheet name="PRIJEDLOG FP 23.- RASH. I Izd." sheetId="7" r:id="rId7"/>
    <sheet name="REBALANS - 2022 - ŠO" sheetId="8" r:id="rId8"/>
  </sheets>
  <definedNames>
    <definedName name="_xlnm.Print_Titles" localSheetId="6">'PRIJEDLOG FP 23.- RASH. I Izd.'!$3:$3</definedName>
    <definedName name="_xlnm.Print_Titles" localSheetId="7">'REBALANS - 2022 - ŠO'!$3:$3</definedName>
    <definedName name="_xlnm.Print_Titles" localSheetId="4">'REBALANS FP 22.- RASH. I IZDA.'!$3:$3</definedName>
    <definedName name="_xlnm.Print_Area" localSheetId="0">'PRIJEDLOG FP 2022.-OPĆI DIO'!$A$2:$H$26</definedName>
  </definedNames>
  <calcPr fullCalcOnLoad="1"/>
</workbook>
</file>

<file path=xl/sharedStrings.xml><?xml version="1.0" encoding="utf-8"?>
<sst xmlns="http://schemas.openxmlformats.org/spreadsheetml/2006/main" count="772" uniqueCount="228">
  <si>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</si>
  <si>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</si>
  <si>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</si>
  <si>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</si>
  <si>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</si>
  <si>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</si>
  <si>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</si>
  <si>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</si>
  <si>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</si>
  <si>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Prihodi od nefinancijske imovine i nadoknade šteta s osnova osiguranja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</si>
  <si>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</si>
  <si>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</si>
  <si>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</si>
  <si>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</si>
  <si>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</si>
  <si>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</si>
  <si>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</si>
  <si>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</si>
  <si>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</si>
  <si>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</si>
  <si>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</si>
  <si>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</si>
  <si>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</si>
  <si>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</si>
  <si>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</si>
  <si>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</si>
  <si>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</si>
  <si>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</si>
  <si>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</si>
  <si>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</si>
  <si>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</si>
  <si>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</si>
  <si>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</si>
  <si>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</si>
  <si>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</si>
  <si>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</si>
  <si>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</si>
  <si>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</si>
  <si>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</si>
  <si>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</si>
  <si>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</si>
  <si>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</si>
  <si>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</si>
  <si>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</si>
  <si>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</si>
  <si>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</si>
  <si>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</si>
  <si>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</si>
  <si>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</si>
  <si>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</si>
  <si>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</si>
  <si>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</si>
  <si>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</si>
  <si>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</si>
  <si>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</si>
  <si>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</si>
  <si>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</si>
  <si>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</si>
  <si>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</si>
  <si>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</si>
  <si>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</si>
  <si>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</si>
  <si>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</si>
  <si>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</si>
  <si>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</si>
  <si>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</si>
  <si>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</si>
  <si>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</si>
  <si>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</si>
  <si>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</si>
  <si>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</si>
  <si>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</si>
  <si>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</si>
  <si>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</si>
  <si>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</si>
  <si>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</si>
  <si>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</si>
  <si>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</si>
  <si>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</si>
  <si>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</si>
  <si>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</si>
  <si>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</si>
  <si>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</si>
  <si>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</si>
  <si>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</si>
  <si>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</si>
  <si>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</si>
  <si>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</si>
  <si>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</si>
  <si>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</si>
  <si>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</si>
  <si>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</si>
  <si>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</si>
  <si>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</si>
  <si>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</si>
  <si>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</si>
  <si>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</si>
  <si>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</si>
  <si>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</si>
  <si>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</si>
  <si>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</si>
  <si>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</si>
  <si>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</si>
  <si>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</si>
  <si>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</si>
  <si>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</si>
  <si>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</si>
  <si>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</si>
  <si>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</si>
  <si>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</si>
  <si>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</si>
  <si>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</si>
  <si>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</si>
  <si>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</si>
  <si>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</si>
  <si>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Doprinosi za obvezno zdravstveno osiguranje</t>
  </si>
  <si>
    <t>Naknade za prijevoz, rad na terenu i odvojeni život</t>
  </si>
  <si>
    <t>Naknade za rad predstavničkih i izvršnih tijela, povjerenstva i slično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</si>
  <si>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</si>
  <si>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</si>
  <si>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</si>
  <si>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</si>
  <si>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</si>
  <si>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</si>
  <si>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</si>
  <si>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</si>
  <si>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</si>
  <si>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</si>
  <si>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</si>
  <si>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</t>
  </si>
  <si>
    <t xml:space="preserve">SVEUKUPNO </t>
  </si>
  <si>
    <t xml:space="preserve"> 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</si>
  <si>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</si>
  <si>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</si>
  <si>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</si>
  <si>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</si>
  <si>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</si>
  <si>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</si>
  <si>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</si>
  <si>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</si>
  <si>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</si>
  <si>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</si>
  <si>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</si>
  <si>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</si>
  <si>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</si>
  <si>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</si>
  <si>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</si>
  <si>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</si>
  <si>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</si>
  <si>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</si>
  <si>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</si>
  <si>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</si>
  <si>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</si>
  <si>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</si>
  <si>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</si>
  <si>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2022.</t>
  </si>
  <si>
    <t>Projekcija plana
za 2022.</t>
  </si>
  <si>
    <t>Projekcija plana 
za 2023.</t>
  </si>
  <si>
    <t>Opći prihodi i primici
4.1.</t>
  </si>
  <si>
    <t>Pomoći - državni proračun
5.K.</t>
  </si>
  <si>
    <t>Pomoći - gradski proračun
5.K.</t>
  </si>
  <si>
    <t xml:space="preserve">Tekući projekt T100011 </t>
  </si>
  <si>
    <t>Ukupni prihodi i primici za 2021.</t>
  </si>
  <si>
    <t>Ukupno po izvorima</t>
  </si>
  <si>
    <t>Naknade građanima i kućanstvima iz EU sredstava - Školska shema I Medni dan</t>
  </si>
  <si>
    <t>Troškovi sudskih postupaka</t>
  </si>
  <si>
    <t>Zatezne kamate</t>
  </si>
  <si>
    <t>Usluge tekućeg i investic.održavanja</t>
  </si>
  <si>
    <t>Tekući projekt T100041</t>
  </si>
  <si>
    <t>E-TEHNIČAR</t>
  </si>
  <si>
    <t>Komunikacijska oprema</t>
  </si>
  <si>
    <t>Prijedlog plana 
za 2022.</t>
  </si>
  <si>
    <t>Projekcija plana
za 2023.</t>
  </si>
  <si>
    <t>Projekcija plana 
za 2024.</t>
  </si>
  <si>
    <t>Opći prihodi i primici
4.1.</t>
  </si>
  <si>
    <t>Vlastiti prihodi
3.3.</t>
  </si>
  <si>
    <t>Prihodi za posebne namjene
4.L.</t>
  </si>
  <si>
    <t>Pomoći-Gradski proračun
5.K.</t>
  </si>
  <si>
    <t>Pomoći-Državni proračun
5.K.</t>
  </si>
  <si>
    <t xml:space="preserve">Donacije
6.3. </t>
  </si>
  <si>
    <t>PRSTEN POTPORE IV</t>
  </si>
  <si>
    <t>Projekcija plana 
za 2025.</t>
  </si>
  <si>
    <t>Ukupno prihodi i primici za 2024. i višak</t>
  </si>
  <si>
    <t xml:space="preserve">Vlastiti prihodi
3.3.
</t>
  </si>
  <si>
    <t xml:space="preserve">Prihodi za posebne namjene
4.L.
</t>
  </si>
  <si>
    <t xml:space="preserve">Donacije
6.3.
</t>
  </si>
  <si>
    <t>* Napomena: Ako imate Kapitalni projekt na kojem je Korisnik Vaša škola tada upisujete brojčanu oznaku i naziv Kapitalnog projekta s pripadajućim iznosima</t>
  </si>
  <si>
    <t>Tekući projekt T100054</t>
  </si>
  <si>
    <t>PRSTEN POTPORE V</t>
  </si>
  <si>
    <t>POTICANJE KORIŠTENJA SREDSTAVA IZ FONDOVA EU</t>
  </si>
  <si>
    <t>NOVA ŠKOLSKA SHEMA VOĆA I POVRĆA TE MLIJEKA I MLIJEČNIH PROIZVODA</t>
  </si>
  <si>
    <t>Aktivnost A100003</t>
  </si>
  <si>
    <t>Energenti</t>
  </si>
  <si>
    <r>
      <rPr>
        <b/>
        <i/>
        <sz val="14"/>
        <color indexed="10"/>
        <rFont val="Arial"/>
        <family val="2"/>
      </rPr>
      <t xml:space="preserve">PRIJEDLOG FINANCIJSKOG PLANA ZA 2023.  </t>
    </r>
    <r>
      <rPr>
        <b/>
        <i/>
        <sz val="14"/>
        <color indexed="8"/>
        <rFont val="Arial"/>
        <family val="2"/>
      </rPr>
      <t>- PLAN RASHODA I IZDATAKA</t>
    </r>
  </si>
  <si>
    <r>
      <rPr>
        <b/>
        <i/>
        <sz val="14"/>
        <color indexed="10"/>
        <rFont val="Arial"/>
        <family val="2"/>
      </rPr>
      <t xml:space="preserve">PRIJEDLOG FINANCIJSKOG PLANA ZA 2024.  </t>
    </r>
    <r>
      <rPr>
        <b/>
        <i/>
        <sz val="14"/>
        <color indexed="8"/>
        <rFont val="Arial"/>
        <family val="2"/>
      </rPr>
      <t>- PLAN RASHODA I IZDATAKA</t>
    </r>
  </si>
  <si>
    <t>3</t>
  </si>
  <si>
    <t>32</t>
  </si>
  <si>
    <t>323</t>
  </si>
  <si>
    <t>3231</t>
  </si>
  <si>
    <t>31</t>
  </si>
  <si>
    <t>311</t>
  </si>
  <si>
    <t>3111</t>
  </si>
  <si>
    <t>321</t>
  </si>
  <si>
    <t>3212</t>
  </si>
  <si>
    <t>Naknade za prijevoz, za rad na terenu i odvojeni život</t>
  </si>
  <si>
    <t>3213</t>
  </si>
  <si>
    <t>4511</t>
  </si>
  <si>
    <t>OIB:  00402533812</t>
  </si>
  <si>
    <t>Rashodi za dodatna ulaganja na nefinancij. imovini</t>
  </si>
  <si>
    <t xml:space="preserve">OŠ PUŠĆA
</t>
  </si>
  <si>
    <t>Doprinosi za obvezno osiguranje u slučaju nezaposl.-tužbe</t>
  </si>
  <si>
    <t>Knjige, umjet. djela i ostale izložbene vrijednosti</t>
  </si>
  <si>
    <t>Knjige, umjet.djela i ostale izložbene vrijednosti</t>
  </si>
  <si>
    <t>GRAĐEVINSKI OBJEKTI</t>
  </si>
  <si>
    <t>poslovni objekti</t>
  </si>
  <si>
    <t>Tekući projekt T100017</t>
  </si>
  <si>
    <t>MEĐUNARODNA SURADNJA</t>
  </si>
  <si>
    <t>POMOĆI      EU SREDSTVA     5.B</t>
  </si>
  <si>
    <t>premije osiguranja</t>
  </si>
  <si>
    <t>ostale usluge</t>
  </si>
  <si>
    <t>POMOĆI              EU SREDSTVA     5.B</t>
  </si>
  <si>
    <r>
      <rPr>
        <b/>
        <i/>
        <sz val="14"/>
        <color indexed="10"/>
        <rFont val="Arial"/>
        <family val="2"/>
      </rPr>
      <t xml:space="preserve">REBALANS FINANCIJSKOG PLANA ZA 2022.  </t>
    </r>
    <r>
      <rPr>
        <b/>
        <i/>
        <sz val="14"/>
        <color indexed="8"/>
        <rFont val="Arial"/>
        <family val="2"/>
      </rPr>
      <t>- PLAN RASHODA I IZDATAKA</t>
    </r>
  </si>
  <si>
    <t>REBALANS FP ZA 2022.</t>
  </si>
  <si>
    <t>računalne usluge</t>
  </si>
  <si>
    <t xml:space="preserve">SVEUKUPNO  </t>
  </si>
  <si>
    <r>
      <rPr>
        <b/>
        <i/>
        <sz val="14"/>
        <color indexed="10"/>
        <rFont val="Arial"/>
        <family val="2"/>
      </rPr>
      <t>REBALANS FINANCIJSKOG PLANA ZA  2022.</t>
    </r>
    <r>
      <rPr>
        <b/>
        <i/>
        <sz val="14"/>
        <color indexed="8"/>
        <rFont val="Arial"/>
        <family val="2"/>
      </rPr>
      <t>- PLAN PRIHODA I PRIMITAKA</t>
    </r>
  </si>
  <si>
    <t xml:space="preserve">REBALANS FINANCIJSKOG PLANA ZA 2022.                                                                                                                                          </t>
  </si>
  <si>
    <t>Rebalans fin. plana 
za 2022.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</si>
</sst>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MS Sans Serif"/>
      <family val="0"/>
    </font>
    <font>
      <b/>
      <i/>
      <sz val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67" fillId="0" borderId="0">
      <alignment/>
      <protection/>
    </xf>
    <xf numFmtId="0" fontId="5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76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7" fillId="50" borderId="19" xfId="87" applyFont="1" applyFill="1" applyBorder="1" applyAlignment="1">
      <alignment horizontal="left" vertical="center" wrapText="1" readingOrder="1"/>
      <protection/>
    </xf>
    <xf numFmtId="4" fontId="77" fillId="50" borderId="19" xfId="87" applyNumberFormat="1" applyFont="1" applyFill="1" applyBorder="1" applyAlignment="1">
      <alignment horizontal="right" vertical="center" wrapText="1" readingOrder="1"/>
      <protection/>
    </xf>
    <xf numFmtId="0" fontId="77" fillId="51" borderId="19" xfId="87" applyFont="1" applyFill="1" applyBorder="1" applyAlignment="1">
      <alignment horizontal="left" vertical="center" wrapText="1" readingOrder="1"/>
      <protection/>
    </xf>
    <xf numFmtId="4" fontId="77" fillId="51" borderId="19" xfId="87" applyNumberFormat="1" applyFont="1" applyFill="1" applyBorder="1" applyAlignment="1">
      <alignment horizontal="right" vertical="center" wrapText="1" readingOrder="1"/>
      <protection/>
    </xf>
    <xf numFmtId="0" fontId="77" fillId="0" borderId="19" xfId="87" applyFont="1" applyFill="1" applyBorder="1" applyAlignment="1">
      <alignment horizontal="lef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77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7" fillId="51" borderId="19" xfId="87" applyFont="1" applyFill="1" applyBorder="1" applyAlignment="1">
      <alignment horizontal="left" vertical="center" wrapText="1" readingOrder="1"/>
      <protection/>
    </xf>
    <xf numFmtId="4" fontId="77" fillId="51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0" xfId="0" applyNumberFormat="1" applyFont="1" applyBorder="1" applyAlignment="1">
      <alignment horizontal="left" wrapText="1"/>
    </xf>
    <xf numFmtId="1" fontId="22" fillId="0" borderId="2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8" xfId="0" applyNumberFormat="1" applyFont="1" applyBorder="1" applyAlignment="1">
      <alignment horizontal="left" wrapText="1"/>
    </xf>
    <xf numFmtId="1" fontId="22" fillId="0" borderId="31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77" fillId="50" borderId="19" xfId="87" applyFont="1" applyFill="1" applyBorder="1" applyAlignment="1">
      <alignment horizontal="left" vertical="center" wrapText="1"/>
      <protection/>
    </xf>
    <xf numFmtId="0" fontId="77" fillId="51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77" fillId="51" borderId="19" xfId="87" applyFont="1" applyFill="1" applyBorder="1" applyAlignment="1">
      <alignment horizontal="left" vertical="center" wrapText="1"/>
      <protection/>
    </xf>
    <xf numFmtId="0" fontId="77" fillId="0" borderId="19" xfId="87" applyFont="1" applyFill="1" applyBorder="1" applyAlignment="1">
      <alignment horizontal="center" vertical="center" wrapText="1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2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77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2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3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53" borderId="19" xfId="0" applyNumberFormat="1" applyFont="1" applyFill="1" applyBorder="1" applyAlignment="1" applyProtection="1">
      <alignment horizontal="right" wrapText="1"/>
      <protection/>
    </xf>
    <xf numFmtId="1" fontId="42" fillId="0" borderId="29" xfId="0" applyNumberFormat="1" applyFont="1" applyBorder="1" applyAlignment="1">
      <alignment horizontal="left" wrapText="1"/>
    </xf>
    <xf numFmtId="4" fontId="42" fillId="0" borderId="37" xfId="0" applyNumberFormat="1" applyFont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22" fillId="0" borderId="45" xfId="0" applyNumberFormat="1" applyFont="1" applyBorder="1" applyAlignment="1">
      <alignment horizontal="left" wrapText="1"/>
    </xf>
    <xf numFmtId="4" fontId="22" fillId="0" borderId="46" xfId="0" applyNumberFormat="1" applyFont="1" applyBorder="1" applyAlignment="1">
      <alignment/>
    </xf>
    <xf numFmtId="4" fontId="22" fillId="0" borderId="47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42" fillId="0" borderId="38" xfId="0" applyNumberFormat="1" applyFont="1" applyBorder="1" applyAlignment="1">
      <alignment/>
    </xf>
    <xf numFmtId="4" fontId="42" fillId="0" borderId="49" xfId="0" applyNumberFormat="1" applyFont="1" applyBorder="1" applyAlignment="1">
      <alignment/>
    </xf>
    <xf numFmtId="4" fontId="42" fillId="0" borderId="50" xfId="0" applyNumberFormat="1" applyFont="1" applyBorder="1" applyAlignment="1">
      <alignment/>
    </xf>
    <xf numFmtId="4" fontId="42" fillId="0" borderId="51" xfId="0" applyNumberFormat="1" applyFont="1" applyBorder="1" applyAlignment="1">
      <alignment/>
    </xf>
    <xf numFmtId="1" fontId="44" fillId="0" borderId="52" xfId="0" applyNumberFormat="1" applyFont="1" applyBorder="1" applyAlignment="1">
      <alignment horizontal="left" wrapText="1"/>
    </xf>
    <xf numFmtId="1" fontId="44" fillId="0" borderId="20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left" wrapText="1"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0" fontId="75" fillId="51" borderId="19" xfId="87" applyFont="1" applyFill="1" applyBorder="1" applyAlignment="1">
      <alignment horizontal="left" vertical="center" wrapText="1"/>
      <protection/>
    </xf>
    <xf numFmtId="4" fontId="77" fillId="0" borderId="19" xfId="87" applyNumberFormat="1" applyFont="1" applyFill="1" applyBorder="1" applyAlignment="1">
      <alignment horizontal="right" vertical="center" wrapText="1" readingOrder="1"/>
      <protection/>
    </xf>
    <xf numFmtId="0" fontId="76" fillId="54" borderId="19" xfId="87" applyFont="1" applyFill="1" applyBorder="1" applyAlignment="1">
      <alignment horizontal="left" vertical="center" wrapText="1" readingOrder="1"/>
      <protection/>
    </xf>
    <xf numFmtId="0" fontId="76" fillId="54" borderId="19" xfId="87" applyFont="1" applyFill="1" applyBorder="1" applyAlignment="1">
      <alignment vertical="center" wrapText="1" readingOrder="1"/>
      <protection/>
    </xf>
    <xf numFmtId="0" fontId="76" fillId="0" borderId="19" xfId="87" applyFont="1" applyBorder="1" applyAlignment="1">
      <alignment horizontal="left" vertical="center" wrapText="1" readingOrder="1"/>
      <protection/>
    </xf>
    <xf numFmtId="0" fontId="76" fillId="0" borderId="19" xfId="87" applyFont="1" applyBorder="1" applyAlignment="1">
      <alignment vertical="center" wrapText="1" readingOrder="1"/>
      <protection/>
    </xf>
    <xf numFmtId="0" fontId="79" fillId="0" borderId="19" xfId="87" applyFont="1" applyBorder="1" applyAlignment="1">
      <alignment horizontal="left" vertical="center" wrapText="1" readingOrder="1"/>
      <protection/>
    </xf>
    <xf numFmtId="0" fontId="79" fillId="0" borderId="19" xfId="87" applyFont="1" applyBorder="1" applyAlignment="1">
      <alignment vertical="center" wrapText="1" readingOrder="1"/>
      <protection/>
    </xf>
    <xf numFmtId="0" fontId="76" fillId="54" borderId="19" xfId="87" applyFont="1" applyFill="1" applyBorder="1" applyAlignment="1">
      <alignment horizontal="center" vertical="center" wrapText="1" readingOrder="1"/>
      <protection/>
    </xf>
    <xf numFmtId="0" fontId="76" fillId="0" borderId="19" xfId="87" applyFont="1" applyBorder="1" applyAlignment="1">
      <alignment horizontal="center" vertical="center" wrapText="1" readingOrder="1"/>
      <protection/>
    </xf>
    <xf numFmtId="0" fontId="79" fillId="0" borderId="19" xfId="87" applyFont="1" applyBorder="1" applyAlignment="1">
      <alignment horizontal="center" vertical="center" wrapText="1" readingOrder="1"/>
      <protection/>
    </xf>
    <xf numFmtId="4" fontId="76" fillId="54" borderId="19" xfId="87" applyNumberFormat="1" applyFont="1" applyFill="1" applyBorder="1" applyAlignment="1">
      <alignment vertical="center" wrapText="1" readingOrder="1"/>
      <protection/>
    </xf>
    <xf numFmtId="4" fontId="77" fillId="55" borderId="0" xfId="87" applyNumberFormat="1" applyFont="1" applyFill="1" applyBorder="1" applyAlignment="1">
      <alignment horizontal="right" vertical="center" wrapText="1" readingOrder="1"/>
      <protection/>
    </xf>
    <xf numFmtId="4" fontId="77" fillId="55" borderId="19" xfId="87" applyNumberFormat="1" applyFont="1" applyFill="1" applyBorder="1" applyAlignment="1">
      <alignment horizontal="right" vertical="center" wrapText="1" readingOrder="1"/>
      <protection/>
    </xf>
    <xf numFmtId="4" fontId="26" fillId="52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3" borderId="22" xfId="0" applyNumberFormat="1" applyFont="1" applyFill="1" applyBorder="1" applyAlignment="1" applyProtection="1">
      <alignment horizontal="left" wrapText="1"/>
      <protection/>
    </xf>
    <xf numFmtId="0" fontId="33" fillId="53" borderId="21" xfId="0" applyNumberFormat="1" applyFont="1" applyFill="1" applyBorder="1" applyAlignment="1" applyProtection="1">
      <alignment horizontal="left" wrapText="1"/>
      <protection/>
    </xf>
    <xf numFmtId="0" fontId="33" fillId="53" borderId="5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4" fontId="42" fillId="0" borderId="57" xfId="0" applyNumberFormat="1" applyFont="1" applyBorder="1" applyAlignment="1">
      <alignment horizontal="center"/>
    </xf>
    <xf numFmtId="0" fontId="43" fillId="0" borderId="58" xfId="0" applyNumberFormat="1" applyFont="1" applyFill="1" applyBorder="1" applyAlignment="1" applyProtection="1">
      <alignment horizontal="center"/>
      <protection/>
    </xf>
    <xf numFmtId="0" fontId="43" fillId="0" borderId="59" xfId="0" applyNumberFormat="1" applyFont="1" applyFill="1" applyBorder="1" applyAlignment="1" applyProtection="1">
      <alignment horizontal="center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7" fillId="0" borderId="60" xfId="0" applyNumberFormat="1" applyFont="1" applyFill="1" applyBorder="1" applyAlignment="1" applyProtection="1" quotePrefix="1">
      <alignment horizontal="left" wrapText="1"/>
      <protection/>
    </xf>
    <xf numFmtId="0" fontId="34" fillId="0" borderId="60" xfId="0" applyNumberFormat="1" applyFont="1" applyFill="1" applyBorder="1" applyAlignment="1" applyProtection="1">
      <alignment wrapText="1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0" fontId="45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56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6.710937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7"/>
      <c r="B2" s="207"/>
      <c r="C2" s="207"/>
      <c r="D2" s="207"/>
      <c r="E2" s="207"/>
      <c r="F2" s="207"/>
      <c r="G2" s="207"/>
      <c r="H2" s="207"/>
    </row>
    <row r="3" spans="1:8" ht="48" customHeight="1">
      <c r="A3" s="200" t="s">
        <v>226</v>
      </c>
      <c r="B3" s="200"/>
      <c r="C3" s="200"/>
      <c r="D3" s="200"/>
      <c r="E3" s="200"/>
      <c r="F3" s="200"/>
      <c r="G3" s="200"/>
      <c r="H3" s="200"/>
    </row>
    <row r="4" spans="1:8" s="47" customFormat="1" ht="26.25" customHeight="1">
      <c r="A4" s="200" t="s">
        <v>24</v>
      </c>
      <c r="B4" s="200"/>
      <c r="C4" s="200"/>
      <c r="D4" s="200"/>
      <c r="E4" s="200"/>
      <c r="F4" s="200"/>
      <c r="G4" s="208"/>
      <c r="H4" s="208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227</v>
      </c>
      <c r="G6" s="54" t="s">
        <v>172</v>
      </c>
      <c r="H6" s="55" t="s">
        <v>173</v>
      </c>
      <c r="I6" s="56"/>
    </row>
    <row r="7" spans="1:9" ht="27.75" customHeight="1">
      <c r="A7" s="209" t="s">
        <v>25</v>
      </c>
      <c r="B7" s="195"/>
      <c r="C7" s="195"/>
      <c r="D7" s="195"/>
      <c r="E7" s="210"/>
      <c r="F7" s="149">
        <f>F8</f>
        <v>9996500</v>
      </c>
      <c r="G7" s="149"/>
      <c r="H7" s="149"/>
      <c r="I7" s="63"/>
    </row>
    <row r="8" spans="1:8" ht="22.5" customHeight="1">
      <c r="A8" s="192" t="s">
        <v>0</v>
      </c>
      <c r="B8" s="193"/>
      <c r="C8" s="193"/>
      <c r="D8" s="193"/>
      <c r="E8" s="199"/>
      <c r="F8" s="150">
        <v>9996500</v>
      </c>
      <c r="G8" s="150"/>
      <c r="H8" s="150"/>
    </row>
    <row r="9" spans="1:8" ht="22.5" customHeight="1">
      <c r="A9" s="211" t="s">
        <v>27</v>
      </c>
      <c r="B9" s="199"/>
      <c r="C9" s="199"/>
      <c r="D9" s="199"/>
      <c r="E9" s="199"/>
      <c r="F9" s="67">
        <v>0</v>
      </c>
      <c r="G9" s="67"/>
      <c r="H9" s="67"/>
    </row>
    <row r="10" spans="1:8" ht="22.5" customHeight="1">
      <c r="A10" s="64" t="s">
        <v>26</v>
      </c>
      <c r="B10" s="66"/>
      <c r="C10" s="66"/>
      <c r="D10" s="66"/>
      <c r="E10" s="66"/>
      <c r="F10" s="149">
        <f>+F11+F12</f>
        <v>10352794</v>
      </c>
      <c r="G10" s="149"/>
      <c r="H10" s="149"/>
    </row>
    <row r="11" spans="1:10" ht="22.5" customHeight="1">
      <c r="A11" s="196" t="s">
        <v>1</v>
      </c>
      <c r="B11" s="193"/>
      <c r="C11" s="193"/>
      <c r="D11" s="193"/>
      <c r="E11" s="197"/>
      <c r="F11" s="150">
        <v>10174714</v>
      </c>
      <c r="G11" s="150"/>
      <c r="H11" s="151"/>
      <c r="I11" s="37"/>
      <c r="J11" s="37"/>
    </row>
    <row r="12" spans="1:10" ht="22.5" customHeight="1">
      <c r="A12" s="198" t="s">
        <v>29</v>
      </c>
      <c r="B12" s="199"/>
      <c r="C12" s="199"/>
      <c r="D12" s="199"/>
      <c r="E12" s="199"/>
      <c r="F12" s="152">
        <v>178080</v>
      </c>
      <c r="G12" s="152"/>
      <c r="H12" s="151"/>
      <c r="I12" s="37"/>
      <c r="J12" s="37"/>
    </row>
    <row r="13" spans="1:10" ht="22.5" customHeight="1">
      <c r="A13" s="194" t="s">
        <v>2</v>
      </c>
      <c r="B13" s="195"/>
      <c r="C13" s="195"/>
      <c r="D13" s="195"/>
      <c r="E13" s="195"/>
      <c r="F13" s="146">
        <f>+F7-F10</f>
        <v>-356294</v>
      </c>
      <c r="G13" s="146">
        <f>+G7-G10</f>
        <v>0</v>
      </c>
      <c r="H13" s="146">
        <f>+H7-H10</f>
        <v>0</v>
      </c>
      <c r="J13" s="37"/>
    </row>
    <row r="14" spans="1:8" ht="25.5" customHeight="1">
      <c r="A14" s="200"/>
      <c r="B14" s="190"/>
      <c r="C14" s="190"/>
      <c r="D14" s="190"/>
      <c r="E14" s="190"/>
      <c r="F14" s="191"/>
      <c r="G14" s="191"/>
      <c r="H14" s="191"/>
    </row>
    <row r="15" spans="1:10" ht="27.75" customHeight="1">
      <c r="A15" s="50"/>
      <c r="B15" s="51"/>
      <c r="C15" s="51"/>
      <c r="D15" s="52"/>
      <c r="E15" s="53"/>
      <c r="F15" s="54" t="s">
        <v>171</v>
      </c>
      <c r="G15" s="54" t="s">
        <v>172</v>
      </c>
      <c r="H15" s="55" t="s">
        <v>181</v>
      </c>
      <c r="J15" s="37"/>
    </row>
    <row r="16" spans="1:10" ht="30.75" customHeight="1">
      <c r="A16" s="201" t="s">
        <v>30</v>
      </c>
      <c r="B16" s="202"/>
      <c r="C16" s="202"/>
      <c r="D16" s="202"/>
      <c r="E16" s="203"/>
      <c r="F16" s="147">
        <v>761444</v>
      </c>
      <c r="G16" s="147"/>
      <c r="H16" s="153"/>
      <c r="J16" s="37"/>
    </row>
    <row r="17" spans="1:10" ht="34.5" customHeight="1">
      <c r="A17" s="204" t="s">
        <v>31</v>
      </c>
      <c r="B17" s="205"/>
      <c r="C17" s="205"/>
      <c r="D17" s="205"/>
      <c r="E17" s="206"/>
      <c r="F17" s="148">
        <v>356294</v>
      </c>
      <c r="G17" s="148"/>
      <c r="H17" s="146"/>
      <c r="J17" s="37"/>
    </row>
    <row r="18" spans="1:10" s="42" customFormat="1" ht="25.5" customHeight="1">
      <c r="A18" s="189"/>
      <c r="B18" s="190"/>
      <c r="C18" s="190"/>
      <c r="D18" s="190"/>
      <c r="E18" s="190"/>
      <c r="F18" s="191"/>
      <c r="G18" s="191"/>
      <c r="H18" s="191"/>
      <c r="J18" s="68"/>
    </row>
    <row r="19" spans="1:11" s="42" customFormat="1" ht="27.75" customHeight="1">
      <c r="A19" s="50"/>
      <c r="B19" s="51"/>
      <c r="C19" s="51"/>
      <c r="D19" s="52"/>
      <c r="E19" s="53"/>
      <c r="F19" s="54" t="s">
        <v>171</v>
      </c>
      <c r="G19" s="54" t="s">
        <v>156</v>
      </c>
      <c r="H19" s="55" t="s">
        <v>157</v>
      </c>
      <c r="J19" s="68"/>
      <c r="K19" s="68"/>
    </row>
    <row r="20" spans="1:10" s="42" customFormat="1" ht="22.5" customHeight="1">
      <c r="A20" s="192" t="s">
        <v>3</v>
      </c>
      <c r="B20" s="193"/>
      <c r="C20" s="193"/>
      <c r="D20" s="193"/>
      <c r="E20" s="193"/>
      <c r="F20" s="57"/>
      <c r="G20" s="57"/>
      <c r="H20" s="57"/>
      <c r="J20" s="68"/>
    </row>
    <row r="21" spans="1:8" s="42" customFormat="1" ht="33.75" customHeight="1">
      <c r="A21" s="192" t="s">
        <v>4</v>
      </c>
      <c r="B21" s="193"/>
      <c r="C21" s="193"/>
      <c r="D21" s="193"/>
      <c r="E21" s="193"/>
      <c r="F21" s="57"/>
      <c r="G21" s="57"/>
      <c r="H21" s="57"/>
    </row>
    <row r="22" spans="1:11" s="42" customFormat="1" ht="22.5" customHeight="1">
      <c r="A22" s="194" t="s">
        <v>5</v>
      </c>
      <c r="B22" s="195"/>
      <c r="C22" s="195"/>
      <c r="D22" s="195"/>
      <c r="E22" s="195"/>
      <c r="F22" s="65">
        <f>F20-F21</f>
        <v>0</v>
      </c>
      <c r="G22" s="65">
        <f>G20-G21</f>
        <v>0</v>
      </c>
      <c r="H22" s="65">
        <f>H20-H21</f>
        <v>0</v>
      </c>
      <c r="J22" s="69"/>
      <c r="K22" s="68"/>
    </row>
    <row r="23" spans="1:8" s="42" customFormat="1" ht="25.5" customHeight="1">
      <c r="A23" s="189"/>
      <c r="B23" s="190"/>
      <c r="C23" s="190"/>
      <c r="D23" s="190"/>
      <c r="E23" s="190"/>
      <c r="F23" s="191"/>
      <c r="G23" s="191"/>
      <c r="H23" s="191"/>
    </row>
    <row r="24" spans="1:8" s="42" customFormat="1" ht="22.5" customHeight="1">
      <c r="A24" s="196" t="s">
        <v>6</v>
      </c>
      <c r="B24" s="193"/>
      <c r="C24" s="193"/>
      <c r="D24" s="193"/>
      <c r="E24" s="193"/>
      <c r="F24" s="57">
        <f>F16-F17</f>
        <v>405150</v>
      </c>
      <c r="G24" s="57"/>
      <c r="H24" s="57">
        <f>IF((H13+H17+H22)&lt;&gt;0,"NESLAGANJE ZBROJA",(H13+H17+H22))</f>
        <v>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87" t="s">
        <v>32</v>
      </c>
      <c r="B26" s="188"/>
      <c r="C26" s="188"/>
      <c r="D26" s="188"/>
      <c r="E26" s="188"/>
      <c r="F26" s="188"/>
      <c r="G26" s="188"/>
      <c r="H26" s="188"/>
    </row>
    <row r="27" ht="12.75">
      <c r="E27" s="70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1"/>
      <c r="F33" s="39"/>
      <c r="G33" s="39"/>
      <c r="H33" s="39"/>
    </row>
    <row r="34" spans="5:8" ht="12.75">
      <c r="E34" s="71"/>
      <c r="F34" s="37"/>
      <c r="G34" s="37"/>
      <c r="H34" s="37"/>
    </row>
    <row r="35" spans="5:8" ht="12.75">
      <c r="E35" s="71"/>
      <c r="F35" s="37"/>
      <c r="G35" s="37"/>
      <c r="H35" s="37"/>
    </row>
    <row r="36" spans="5:8" ht="12.75">
      <c r="E36" s="71"/>
      <c r="F36" s="37"/>
      <c r="G36" s="37"/>
      <c r="H36" s="37"/>
    </row>
    <row r="37" spans="5:8" ht="12.75">
      <c r="E37" s="71"/>
      <c r="F37" s="37"/>
      <c r="G37" s="37"/>
      <c r="H37" s="37"/>
    </row>
    <row r="38" ht="12.75">
      <c r="E38" s="71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2"/>
      <c r="B1" s="200"/>
      <c r="C1" s="200"/>
      <c r="D1" s="200"/>
      <c r="E1" s="200"/>
      <c r="F1" s="200"/>
      <c r="G1" s="200"/>
      <c r="H1" s="200"/>
      <c r="I1" s="200"/>
    </row>
    <row r="2" spans="1:9" s="1" customFormat="1" ht="13.5" thickBot="1">
      <c r="A2" s="8"/>
      <c r="I2" s="9"/>
    </row>
    <row r="3" spans="1:9" s="1" customFormat="1" ht="26.25" customHeight="1" thickBot="1">
      <c r="A3" s="61"/>
      <c r="B3" s="213"/>
      <c r="C3" s="214"/>
      <c r="D3" s="214"/>
      <c r="E3" s="214"/>
      <c r="F3" s="214"/>
      <c r="G3" s="214"/>
      <c r="H3" s="214"/>
      <c r="I3" s="215"/>
    </row>
    <row r="4" spans="1:9" s="1" customFormat="1" ht="13.5" thickBot="1">
      <c r="A4" s="62"/>
      <c r="B4" s="72"/>
      <c r="C4" s="73"/>
      <c r="D4" s="73"/>
      <c r="E4" s="73"/>
      <c r="F4" s="73"/>
      <c r="G4" s="73"/>
      <c r="H4" s="73"/>
      <c r="I4" s="4"/>
    </row>
    <row r="5" spans="1:9" s="102" customFormat="1" ht="12.75" customHeight="1">
      <c r="A5" s="104"/>
      <c r="B5" s="126"/>
      <c r="C5" s="126"/>
      <c r="D5" s="126"/>
      <c r="E5" s="126"/>
      <c r="F5" s="126"/>
      <c r="G5" s="126"/>
      <c r="H5" s="126"/>
      <c r="I5" s="126"/>
    </row>
    <row r="6" spans="1:9" s="1" customFormat="1" ht="12.75">
      <c r="A6" s="74"/>
      <c r="B6" s="127"/>
      <c r="C6" s="124"/>
      <c r="D6" s="124"/>
      <c r="E6" s="124"/>
      <c r="F6" s="124"/>
      <c r="G6" s="124"/>
      <c r="H6" s="128"/>
      <c r="I6" s="129"/>
    </row>
    <row r="7" spans="1:9" s="102" customFormat="1" ht="12.75">
      <c r="A7" s="103"/>
      <c r="B7" s="130"/>
      <c r="C7" s="131"/>
      <c r="D7" s="131"/>
      <c r="E7" s="131"/>
      <c r="F7" s="131"/>
      <c r="G7" s="131"/>
      <c r="H7" s="132"/>
      <c r="I7" s="133"/>
    </row>
    <row r="8" spans="1:9" s="1" customFormat="1" ht="12.75">
      <c r="A8" s="74"/>
      <c r="B8" s="127"/>
      <c r="C8" s="124"/>
      <c r="D8" s="124"/>
      <c r="E8" s="124"/>
      <c r="F8" s="124"/>
      <c r="G8" s="124"/>
      <c r="H8" s="128"/>
      <c r="I8" s="129"/>
    </row>
    <row r="9" spans="1:9" s="1" customFormat="1" ht="12.75">
      <c r="A9" s="74"/>
      <c r="B9" s="127"/>
      <c r="C9" s="124"/>
      <c r="D9" s="124"/>
      <c r="E9" s="124"/>
      <c r="F9" s="124"/>
      <c r="G9" s="124"/>
      <c r="H9" s="128"/>
      <c r="I9" s="129"/>
    </row>
    <row r="10" spans="1:9" s="102" customFormat="1" ht="12.75">
      <c r="A10" s="103"/>
      <c r="B10" s="130"/>
      <c r="C10" s="131"/>
      <c r="D10" s="131"/>
      <c r="E10" s="131"/>
      <c r="F10" s="131"/>
      <c r="G10" s="131"/>
      <c r="H10" s="132"/>
      <c r="I10" s="133"/>
    </row>
    <row r="11" spans="1:9" s="1" customFormat="1" ht="12.75">
      <c r="A11" s="74"/>
      <c r="B11" s="127"/>
      <c r="C11" s="124"/>
      <c r="D11" s="124"/>
      <c r="E11" s="124"/>
      <c r="F11" s="124"/>
      <c r="G11" s="124"/>
      <c r="H11" s="128"/>
      <c r="I11" s="129"/>
    </row>
    <row r="12" spans="1:9" s="102" customFormat="1" ht="12.75">
      <c r="A12" s="101"/>
      <c r="B12" s="134"/>
      <c r="C12" s="135"/>
      <c r="D12" s="135"/>
      <c r="E12" s="135"/>
      <c r="F12" s="135"/>
      <c r="G12" s="135"/>
      <c r="H12" s="136"/>
      <c r="I12" s="137"/>
    </row>
    <row r="13" spans="1:9" s="1" customFormat="1" ht="12.75">
      <c r="A13" s="75"/>
      <c r="B13" s="138"/>
      <c r="C13" s="139"/>
      <c r="D13" s="139"/>
      <c r="E13" s="139"/>
      <c r="F13" s="139"/>
      <c r="G13" s="139"/>
      <c r="H13" s="140"/>
      <c r="I13" s="141"/>
    </row>
    <row r="14" spans="1:9" s="102" customFormat="1" ht="12.75">
      <c r="A14" s="101"/>
      <c r="B14" s="134"/>
      <c r="C14" s="135"/>
      <c r="D14" s="135"/>
      <c r="E14" s="135"/>
      <c r="F14" s="135"/>
      <c r="G14" s="135"/>
      <c r="H14" s="136"/>
      <c r="I14" s="137"/>
    </row>
    <row r="15" spans="1:9" s="1" customFormat="1" ht="12.75">
      <c r="A15" s="75"/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/>
      <c r="B16" s="138"/>
      <c r="C16" s="139"/>
      <c r="D16" s="139"/>
      <c r="E16" s="139"/>
      <c r="F16" s="139"/>
      <c r="G16" s="139"/>
      <c r="H16" s="140"/>
      <c r="I16" s="141"/>
    </row>
    <row r="17" spans="1:9" s="102" customFormat="1" ht="12.75">
      <c r="A17" s="101"/>
      <c r="B17" s="134"/>
      <c r="C17" s="135"/>
      <c r="D17" s="135"/>
      <c r="E17" s="135"/>
      <c r="F17" s="135"/>
      <c r="G17" s="135"/>
      <c r="H17" s="136"/>
      <c r="I17" s="137"/>
    </row>
    <row r="18" spans="1:9" s="1" customFormat="1" ht="12.75">
      <c r="A18" s="75"/>
      <c r="B18" s="138"/>
      <c r="C18" s="139"/>
      <c r="D18" s="139"/>
      <c r="E18" s="139"/>
      <c r="F18" s="139"/>
      <c r="G18" s="139"/>
      <c r="H18" s="140"/>
      <c r="I18" s="141"/>
    </row>
    <row r="19" spans="1:9" s="1" customFormat="1" ht="12.75">
      <c r="A19" s="75"/>
      <c r="B19" s="138"/>
      <c r="C19" s="139"/>
      <c r="D19" s="139"/>
      <c r="E19" s="139"/>
      <c r="F19" s="139"/>
      <c r="G19" s="139"/>
      <c r="H19" s="140"/>
      <c r="I19" s="141"/>
    </row>
    <row r="20" spans="1:9" s="102" customFormat="1" ht="12.75">
      <c r="A20" s="101"/>
      <c r="B20" s="134"/>
      <c r="C20" s="135"/>
      <c r="D20" s="135"/>
      <c r="E20" s="135"/>
      <c r="F20" s="135"/>
      <c r="G20" s="135"/>
      <c r="H20" s="136"/>
      <c r="I20" s="137"/>
    </row>
    <row r="21" spans="1:9" s="1" customFormat="1" ht="12.75">
      <c r="A21" s="75"/>
      <c r="B21" s="138"/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/>
      <c r="B22" s="138"/>
      <c r="C22" s="139"/>
      <c r="D22" s="139"/>
      <c r="E22" s="139"/>
      <c r="F22" s="139"/>
      <c r="G22" s="139"/>
      <c r="H22" s="140"/>
      <c r="I22" s="141"/>
    </row>
    <row r="23" spans="1:9" s="1" customFormat="1" ht="13.5" thickBot="1">
      <c r="A23" s="154"/>
      <c r="B23" s="155"/>
      <c r="C23" s="155"/>
      <c r="D23" s="155"/>
      <c r="E23" s="155"/>
      <c r="F23" s="155"/>
      <c r="G23" s="155"/>
      <c r="H23" s="155"/>
      <c r="I23" s="155"/>
    </row>
    <row r="24" spans="1:9" s="1" customFormat="1" ht="13.5" thickBot="1">
      <c r="A24" s="167"/>
      <c r="B24" s="216"/>
      <c r="C24" s="217"/>
      <c r="D24" s="217"/>
      <c r="E24" s="217"/>
      <c r="F24" s="217"/>
      <c r="G24" s="217"/>
      <c r="H24" s="217"/>
      <c r="I24" s="218"/>
    </row>
    <row r="25" spans="1:9" s="102" customFormat="1" ht="12.75">
      <c r="A25" s="157"/>
      <c r="B25" s="158"/>
      <c r="C25" s="159"/>
      <c r="D25" s="159"/>
      <c r="E25" s="159"/>
      <c r="F25" s="159"/>
      <c r="G25" s="159"/>
      <c r="H25" s="160"/>
      <c r="I25" s="161"/>
    </row>
    <row r="26" spans="1:9" s="1" customFormat="1" ht="13.5" thickBot="1">
      <c r="A26" s="100"/>
      <c r="B26" s="142"/>
      <c r="C26" s="143"/>
      <c r="D26" s="143"/>
      <c r="E26" s="143"/>
      <c r="F26" s="143"/>
      <c r="G26" s="143"/>
      <c r="H26" s="144"/>
      <c r="I26" s="145"/>
    </row>
    <row r="27" spans="1:9" s="1" customFormat="1" ht="13.5" thickBot="1">
      <c r="A27" s="168"/>
      <c r="B27" s="169"/>
      <c r="C27" s="169"/>
      <c r="D27" s="169"/>
      <c r="E27" s="169"/>
      <c r="F27" s="169"/>
      <c r="G27" s="169"/>
      <c r="H27" s="170"/>
      <c r="I27" s="170"/>
    </row>
    <row r="28" spans="1:9" s="1" customFormat="1" ht="24.75" customHeight="1" thickBot="1">
      <c r="A28" s="156"/>
      <c r="B28" s="125"/>
      <c r="C28" s="125"/>
      <c r="D28" s="125"/>
      <c r="E28" s="125"/>
      <c r="F28" s="125"/>
      <c r="G28" s="125"/>
      <c r="H28" s="125"/>
      <c r="I28" s="125"/>
    </row>
    <row r="29" spans="1:9" s="1" customFormat="1" ht="37.5" customHeight="1" thickBot="1">
      <c r="A29" s="10"/>
      <c r="B29" s="219"/>
      <c r="C29" s="220"/>
      <c r="D29" s="220"/>
      <c r="E29" s="220"/>
      <c r="F29" s="220"/>
      <c r="G29" s="220"/>
      <c r="H29" s="220"/>
      <c r="I29" s="221"/>
    </row>
    <row r="30" spans="1:9" ht="12.75">
      <c r="A30" s="6"/>
      <c r="B30" s="6"/>
      <c r="C30" s="6"/>
      <c r="D30" s="7"/>
      <c r="E30" s="7"/>
      <c r="F30" s="11"/>
      <c r="I30" s="9"/>
    </row>
    <row r="31" spans="3:6" ht="13.5" customHeight="1">
      <c r="C31" s="15"/>
      <c r="D31" s="13"/>
      <c r="E31" s="13"/>
      <c r="F31" s="16"/>
    </row>
    <row r="32" spans="3:6" ht="13.5" customHeight="1">
      <c r="C32" s="15"/>
      <c r="D32" s="17"/>
      <c r="E32" s="17"/>
      <c r="F32" s="18"/>
    </row>
    <row r="33" spans="4:6" ht="13.5" customHeight="1">
      <c r="D33" s="19"/>
      <c r="E33" s="19"/>
      <c r="F33" s="20"/>
    </row>
    <row r="34" spans="4:6" ht="13.5" customHeight="1">
      <c r="D34" s="21"/>
      <c r="E34" s="21"/>
      <c r="F34" s="22"/>
    </row>
    <row r="35" spans="4:6" ht="13.5" customHeight="1">
      <c r="D35" s="13"/>
      <c r="E35" s="13"/>
      <c r="F35" s="14"/>
    </row>
    <row r="36" spans="3:6" ht="28.5" customHeight="1">
      <c r="C36" s="15"/>
      <c r="D36" s="13"/>
      <c r="E36" s="13"/>
      <c r="F36" s="23"/>
    </row>
    <row r="37" spans="3:6" ht="13.5" customHeight="1">
      <c r="C37" s="15"/>
      <c r="D37" s="13"/>
      <c r="E37" s="13"/>
      <c r="F37" s="18"/>
    </row>
    <row r="38" spans="4:6" ht="13.5" customHeight="1">
      <c r="D38" s="13"/>
      <c r="E38" s="13"/>
      <c r="F38" s="14"/>
    </row>
    <row r="39" spans="4:6" ht="13.5" customHeight="1">
      <c r="D39" s="13"/>
      <c r="E39" s="13"/>
      <c r="F39" s="22"/>
    </row>
    <row r="40" spans="4:6" ht="13.5" customHeight="1">
      <c r="D40" s="13"/>
      <c r="E40" s="13"/>
      <c r="F40" s="14"/>
    </row>
    <row r="41" spans="4:6" ht="22.5" customHeight="1">
      <c r="D41" s="13"/>
      <c r="E41" s="13"/>
      <c r="F41" s="24"/>
    </row>
    <row r="42" spans="4:6" ht="13.5" customHeight="1">
      <c r="D42" s="19"/>
      <c r="E42" s="19"/>
      <c r="F42" s="20"/>
    </row>
    <row r="43" spans="2:6" ht="13.5" customHeight="1">
      <c r="B43" s="15"/>
      <c r="D43" s="19"/>
      <c r="E43" s="19"/>
      <c r="F43" s="25"/>
    </row>
    <row r="44" spans="3:6" ht="13.5" customHeight="1">
      <c r="C44" s="15"/>
      <c r="D44" s="19"/>
      <c r="E44" s="19"/>
      <c r="F44" s="26"/>
    </row>
    <row r="45" spans="3:6" ht="13.5" customHeight="1">
      <c r="C45" s="15"/>
      <c r="D45" s="21"/>
      <c r="E45" s="21"/>
      <c r="F45" s="18"/>
    </row>
    <row r="46" spans="4:6" ht="13.5" customHeight="1">
      <c r="D46" s="13"/>
      <c r="E46" s="13"/>
      <c r="F46" s="14"/>
    </row>
    <row r="47" spans="2:6" ht="13.5" customHeight="1">
      <c r="B47" s="15"/>
      <c r="D47" s="13"/>
      <c r="E47" s="13"/>
      <c r="F47" s="16"/>
    </row>
    <row r="48" spans="3:6" ht="13.5" customHeight="1">
      <c r="C48" s="15"/>
      <c r="D48" s="13"/>
      <c r="E48" s="13"/>
      <c r="F48" s="25"/>
    </row>
    <row r="49" spans="3:6" ht="13.5" customHeight="1">
      <c r="C49" s="15"/>
      <c r="D49" s="21"/>
      <c r="E49" s="21"/>
      <c r="F49" s="18"/>
    </row>
    <row r="50" spans="4:6" ht="13.5" customHeight="1">
      <c r="D50" s="19"/>
      <c r="E50" s="19"/>
      <c r="F50" s="14"/>
    </row>
    <row r="51" spans="3:6" ht="13.5" customHeight="1">
      <c r="C51" s="15"/>
      <c r="D51" s="19"/>
      <c r="E51" s="19"/>
      <c r="F51" s="25"/>
    </row>
    <row r="52" spans="4:6" ht="22.5" customHeight="1">
      <c r="D52" s="21"/>
      <c r="E52" s="21"/>
      <c r="F52" s="24"/>
    </row>
    <row r="53" spans="4:6" ht="13.5" customHeight="1">
      <c r="D53" s="13"/>
      <c r="E53" s="13"/>
      <c r="F53" s="14"/>
    </row>
    <row r="54" spans="4:6" ht="13.5" customHeight="1">
      <c r="D54" s="21"/>
      <c r="E54" s="21"/>
      <c r="F54" s="18"/>
    </row>
    <row r="55" spans="4:6" ht="13.5" customHeight="1">
      <c r="D55" s="13"/>
      <c r="E55" s="13"/>
      <c r="F55" s="14"/>
    </row>
    <row r="56" spans="4:6" ht="13.5" customHeight="1">
      <c r="D56" s="13"/>
      <c r="E56" s="13"/>
      <c r="F56" s="14"/>
    </row>
    <row r="57" spans="1:6" ht="13.5" customHeight="1">
      <c r="A57" s="15"/>
      <c r="D57" s="27"/>
      <c r="E57" s="27"/>
      <c r="F57" s="25"/>
    </row>
    <row r="58" spans="2:6" ht="13.5" customHeight="1">
      <c r="B58" s="15"/>
      <c r="C58" s="15"/>
      <c r="D58" s="28"/>
      <c r="E58" s="28"/>
      <c r="F58" s="25"/>
    </row>
    <row r="59" spans="2:6" ht="13.5" customHeight="1">
      <c r="B59" s="15"/>
      <c r="C59" s="15"/>
      <c r="D59" s="28"/>
      <c r="E59" s="28"/>
      <c r="F59" s="16"/>
    </row>
    <row r="60" spans="2:6" ht="13.5" customHeight="1">
      <c r="B60" s="15"/>
      <c r="C60" s="15"/>
      <c r="D60" s="21"/>
      <c r="E60" s="21"/>
      <c r="F60" s="22"/>
    </row>
    <row r="61" spans="4:6" ht="12.75">
      <c r="D61" s="13"/>
      <c r="E61" s="13"/>
      <c r="F61" s="14"/>
    </row>
    <row r="62" spans="2:6" ht="12.75">
      <c r="B62" s="15"/>
      <c r="D62" s="13"/>
      <c r="E62" s="13"/>
      <c r="F62" s="25"/>
    </row>
    <row r="63" spans="3:6" ht="12.75">
      <c r="C63" s="15"/>
      <c r="D63" s="13"/>
      <c r="E63" s="13"/>
      <c r="F63" s="16"/>
    </row>
    <row r="64" spans="3:6" ht="12.75">
      <c r="C64" s="15"/>
      <c r="D64" s="21"/>
      <c r="E64" s="21"/>
      <c r="F64" s="18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29"/>
      <c r="E67" s="29"/>
      <c r="F67" s="30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13"/>
      <c r="E70" s="13"/>
      <c r="F70" s="14"/>
    </row>
    <row r="71" spans="4:6" ht="12.75">
      <c r="D71" s="21"/>
      <c r="E71" s="21"/>
      <c r="F71" s="18"/>
    </row>
    <row r="72" spans="4:6" ht="12.75">
      <c r="D72" s="13"/>
      <c r="E72" s="13"/>
      <c r="F72" s="14"/>
    </row>
    <row r="73" spans="4:6" ht="12.75">
      <c r="D73" s="21"/>
      <c r="E73" s="21"/>
      <c r="F73" s="18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4:6" ht="12.75">
      <c r="D77" s="13"/>
      <c r="E77" s="13"/>
      <c r="F77" s="14"/>
    </row>
    <row r="78" spans="1:6" ht="28.5" customHeight="1">
      <c r="A78" s="31"/>
      <c r="B78" s="31"/>
      <c r="C78" s="31"/>
      <c r="D78" s="32"/>
      <c r="E78" s="32"/>
      <c r="F78" s="33"/>
    </row>
    <row r="79" spans="3:6" ht="12.75">
      <c r="C79" s="15"/>
      <c r="D79" s="13"/>
      <c r="E79" s="13"/>
      <c r="F79" s="16"/>
    </row>
    <row r="80" spans="4:6" ht="12.75">
      <c r="D80" s="34"/>
      <c r="E80" s="34"/>
      <c r="F80" s="35"/>
    </row>
    <row r="81" spans="4:6" ht="12.75">
      <c r="D81" s="13"/>
      <c r="E81" s="13"/>
      <c r="F81" s="14"/>
    </row>
    <row r="82" spans="4:6" ht="12.75">
      <c r="D82" s="29"/>
      <c r="E82" s="29"/>
      <c r="F82" s="30"/>
    </row>
    <row r="83" spans="4:6" ht="12.75">
      <c r="D83" s="29"/>
      <c r="E83" s="29"/>
      <c r="F83" s="30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13"/>
      <c r="E87" s="13"/>
      <c r="F87" s="14"/>
    </row>
    <row r="88" spans="4:6" ht="12.75">
      <c r="D88" s="21"/>
      <c r="E88" s="21"/>
      <c r="F88" s="18"/>
    </row>
    <row r="89" spans="4:6" ht="12.75">
      <c r="D89" s="13"/>
      <c r="E89" s="13"/>
      <c r="F89" s="14"/>
    </row>
    <row r="90" spans="4:6" ht="12.75">
      <c r="D90" s="29"/>
      <c r="E90" s="29"/>
      <c r="F90" s="30"/>
    </row>
    <row r="91" spans="4:6" ht="12.75">
      <c r="D91" s="21"/>
      <c r="E91" s="21"/>
      <c r="F91" s="35"/>
    </row>
    <row r="92" spans="4:6" ht="12.75">
      <c r="D92" s="19"/>
      <c r="E92" s="19"/>
      <c r="F92" s="30"/>
    </row>
    <row r="93" spans="4:6" ht="12.75">
      <c r="D93" s="21"/>
      <c r="E93" s="21"/>
      <c r="F93" s="18"/>
    </row>
    <row r="94" spans="4:6" ht="12.75">
      <c r="D94" s="13"/>
      <c r="E94" s="13"/>
      <c r="F94" s="14"/>
    </row>
    <row r="95" spans="3:6" ht="12.75">
      <c r="C95" s="15"/>
      <c r="D95" s="13"/>
      <c r="E95" s="13"/>
      <c r="F95" s="16"/>
    </row>
    <row r="96" spans="4:6" ht="12.75">
      <c r="D96" s="19"/>
      <c r="E96" s="19"/>
      <c r="F96" s="18"/>
    </row>
    <row r="97" spans="4:6" ht="12.75">
      <c r="D97" s="19"/>
      <c r="E97" s="19"/>
      <c r="F97" s="30"/>
    </row>
    <row r="98" spans="3:6" ht="12.75">
      <c r="C98" s="15"/>
      <c r="D98" s="19"/>
      <c r="E98" s="19"/>
      <c r="F98" s="36"/>
    </row>
    <row r="99" spans="3:6" ht="12.75">
      <c r="C99" s="15"/>
      <c r="D99" s="21"/>
      <c r="E99" s="21"/>
      <c r="F99" s="22"/>
    </row>
    <row r="100" spans="4:6" ht="12.75">
      <c r="D100" s="13"/>
      <c r="E100" s="13"/>
      <c r="F100" s="14"/>
    </row>
    <row r="101" spans="4:6" ht="12.75">
      <c r="D101" s="34"/>
      <c r="E101" s="34"/>
      <c r="F101" s="37"/>
    </row>
    <row r="102" spans="4:6" ht="11.25" customHeight="1">
      <c r="D102" s="29"/>
      <c r="E102" s="29"/>
      <c r="F102" s="30"/>
    </row>
    <row r="103" spans="2:6" ht="24" customHeight="1">
      <c r="B103" s="15"/>
      <c r="D103" s="29"/>
      <c r="E103" s="29"/>
      <c r="F103" s="38"/>
    </row>
    <row r="104" spans="3:6" ht="15" customHeight="1">
      <c r="C104" s="15"/>
      <c r="D104" s="29"/>
      <c r="E104" s="29"/>
      <c r="F104" s="38"/>
    </row>
    <row r="105" spans="4:6" ht="11.25" customHeight="1">
      <c r="D105" s="34"/>
      <c r="E105" s="34"/>
      <c r="F105" s="35"/>
    </row>
    <row r="106" spans="4:6" ht="12.75">
      <c r="D106" s="29"/>
      <c r="E106" s="29"/>
      <c r="F106" s="30"/>
    </row>
    <row r="107" spans="2:6" ht="13.5" customHeight="1">
      <c r="B107" s="15"/>
      <c r="D107" s="29"/>
      <c r="E107" s="29"/>
      <c r="F107" s="39"/>
    </row>
    <row r="108" spans="3:6" ht="12.75" customHeight="1">
      <c r="C108" s="15"/>
      <c r="D108" s="29"/>
      <c r="E108" s="29"/>
      <c r="F108" s="16"/>
    </row>
    <row r="109" spans="3:6" ht="12.75" customHeight="1">
      <c r="C109" s="15"/>
      <c r="D109" s="21"/>
      <c r="E109" s="21"/>
      <c r="F109" s="22"/>
    </row>
    <row r="110" spans="4:6" ht="12.75">
      <c r="D110" s="13"/>
      <c r="E110" s="13"/>
      <c r="F110" s="14"/>
    </row>
    <row r="111" spans="3:6" ht="12.75">
      <c r="C111" s="15"/>
      <c r="D111" s="13"/>
      <c r="E111" s="13"/>
      <c r="F111" s="36"/>
    </row>
    <row r="112" spans="4:6" ht="12.75">
      <c r="D112" s="34"/>
      <c r="E112" s="34"/>
      <c r="F112" s="35"/>
    </row>
    <row r="113" spans="4:6" ht="12.75">
      <c r="D113" s="29"/>
      <c r="E113" s="29"/>
      <c r="F113" s="30"/>
    </row>
    <row r="114" spans="4:6" ht="12.75">
      <c r="D114" s="13"/>
      <c r="E114" s="13"/>
      <c r="F114" s="14"/>
    </row>
    <row r="115" spans="1:6" ht="19.5" customHeight="1">
      <c r="A115" s="40"/>
      <c r="B115" s="6"/>
      <c r="C115" s="6"/>
      <c r="D115" s="6"/>
      <c r="E115" s="6"/>
      <c r="F115" s="25"/>
    </row>
    <row r="116" spans="1:6" ht="15" customHeight="1">
      <c r="A116" s="15"/>
      <c r="D116" s="27"/>
      <c r="E116" s="27"/>
      <c r="F116" s="25"/>
    </row>
    <row r="117" spans="1:6" ht="12.75">
      <c r="A117" s="15"/>
      <c r="B117" s="15"/>
      <c r="D117" s="27"/>
      <c r="E117" s="27"/>
      <c r="F117" s="16"/>
    </row>
    <row r="118" spans="3:6" ht="12.75">
      <c r="C118" s="15"/>
      <c r="D118" s="13"/>
      <c r="E118" s="13"/>
      <c r="F118" s="25"/>
    </row>
    <row r="119" spans="4:6" ht="12.75">
      <c r="D119" s="17"/>
      <c r="E119" s="17"/>
      <c r="F119" s="18"/>
    </row>
    <row r="120" spans="2:6" ht="12.75">
      <c r="B120" s="15"/>
      <c r="D120" s="13"/>
      <c r="E120" s="13"/>
      <c r="F120" s="16"/>
    </row>
    <row r="121" spans="3:6" ht="12.75">
      <c r="C121" s="15"/>
      <c r="D121" s="13"/>
      <c r="E121" s="13"/>
      <c r="F121" s="16"/>
    </row>
    <row r="122" spans="4:6" ht="12.75">
      <c r="D122" s="21"/>
      <c r="E122" s="21"/>
      <c r="F122" s="22"/>
    </row>
    <row r="123" spans="3:6" ht="22.5" customHeight="1">
      <c r="C123" s="15"/>
      <c r="D123" s="13"/>
      <c r="E123" s="13"/>
      <c r="F123" s="23"/>
    </row>
    <row r="124" spans="4:6" ht="12.75">
      <c r="D124" s="13"/>
      <c r="E124" s="13"/>
      <c r="F124" s="22"/>
    </row>
    <row r="125" spans="2:6" ht="12.75">
      <c r="B125" s="15"/>
      <c r="D125" s="19"/>
      <c r="E125" s="19"/>
      <c r="F125" s="25"/>
    </row>
    <row r="126" spans="3:6" ht="12.75">
      <c r="C126" s="15"/>
      <c r="D126" s="19"/>
      <c r="E126" s="19"/>
      <c r="F126" s="26"/>
    </row>
    <row r="127" spans="4:6" ht="12.75">
      <c r="D127" s="21"/>
      <c r="E127" s="21"/>
      <c r="F127" s="18"/>
    </row>
    <row r="128" spans="1:6" ht="13.5" customHeight="1">
      <c r="A128" s="15"/>
      <c r="D128" s="27"/>
      <c r="E128" s="27"/>
      <c r="F128" s="25"/>
    </row>
    <row r="129" spans="2:6" ht="13.5" customHeight="1">
      <c r="B129" s="15"/>
      <c r="D129" s="13"/>
      <c r="E129" s="13"/>
      <c r="F129" s="25"/>
    </row>
    <row r="130" spans="3:6" ht="13.5" customHeight="1">
      <c r="C130" s="15"/>
      <c r="D130" s="13"/>
      <c r="E130" s="13"/>
      <c r="F130" s="16"/>
    </row>
    <row r="131" spans="3:6" ht="12.75">
      <c r="C131" s="15"/>
      <c r="D131" s="21"/>
      <c r="E131" s="21"/>
      <c r="F131" s="18"/>
    </row>
    <row r="132" spans="3:6" ht="12.75">
      <c r="C132" s="15"/>
      <c r="D132" s="13"/>
      <c r="E132" s="13"/>
      <c r="F132" s="16"/>
    </row>
    <row r="133" spans="4:6" ht="12.75">
      <c r="D133" s="34"/>
      <c r="E133" s="34"/>
      <c r="F133" s="35"/>
    </row>
    <row r="134" spans="3:6" ht="12.75">
      <c r="C134" s="15"/>
      <c r="D134" s="19"/>
      <c r="E134" s="19"/>
      <c r="F134" s="36"/>
    </row>
    <row r="135" spans="3:6" ht="12.75">
      <c r="C135" s="15"/>
      <c r="D135" s="21"/>
      <c r="E135" s="21"/>
      <c r="F135" s="22"/>
    </row>
    <row r="136" spans="4:6" ht="12.75">
      <c r="D136" s="34"/>
      <c r="E136" s="34"/>
      <c r="F136" s="41"/>
    </row>
    <row r="137" spans="2:6" ht="12.75">
      <c r="B137" s="15"/>
      <c r="D137" s="29"/>
      <c r="E137" s="29"/>
      <c r="F137" s="39"/>
    </row>
    <row r="138" spans="3:6" ht="12.75">
      <c r="C138" s="15"/>
      <c r="D138" s="29"/>
      <c r="E138" s="29"/>
      <c r="F138" s="16"/>
    </row>
    <row r="139" spans="3:6" ht="12.75">
      <c r="C139" s="15"/>
      <c r="D139" s="21"/>
      <c r="E139" s="21"/>
      <c r="F139" s="22"/>
    </row>
    <row r="140" spans="3:6" ht="12.75">
      <c r="C140" s="15"/>
      <c r="D140" s="21"/>
      <c r="E140" s="21"/>
      <c r="F140" s="22"/>
    </row>
    <row r="141" spans="4:6" ht="12.75">
      <c r="D141" s="13"/>
      <c r="E141" s="13"/>
      <c r="F141" s="14"/>
    </row>
    <row r="142" spans="1:6" s="42" customFormat="1" ht="18" customHeight="1">
      <c r="A142" s="222"/>
      <c r="B142" s="223"/>
      <c r="C142" s="223"/>
      <c r="D142" s="223"/>
      <c r="E142" s="223"/>
      <c r="F142" s="223"/>
    </row>
    <row r="143" spans="1:6" ht="28.5" customHeight="1">
      <c r="A143" s="31"/>
      <c r="B143" s="31"/>
      <c r="C143" s="31"/>
      <c r="D143" s="32"/>
      <c r="E143" s="32"/>
      <c r="F143" s="33"/>
    </row>
    <row r="145" spans="1:6" ht="15.75">
      <c r="A145" s="44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6" ht="17.25" customHeight="1">
      <c r="A147" s="15"/>
      <c r="B147" s="15"/>
      <c r="C147" s="15"/>
      <c r="D147" s="45"/>
      <c r="E147" s="45"/>
      <c r="F147" s="5"/>
    </row>
    <row r="148" spans="1:6" ht="13.5" customHeight="1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5"/>
    </row>
    <row r="150" spans="1:3" ht="12.75">
      <c r="A150" s="15"/>
      <c r="B150" s="15"/>
      <c r="C150" s="15"/>
    </row>
    <row r="151" spans="1:6" ht="12.75">
      <c r="A151" s="15"/>
      <c r="B151" s="15"/>
      <c r="C151" s="15"/>
      <c r="D151" s="45"/>
      <c r="E151" s="45"/>
      <c r="F151" s="5"/>
    </row>
    <row r="152" spans="1:6" ht="12.75">
      <c r="A152" s="15"/>
      <c r="B152" s="15"/>
      <c r="C152" s="15"/>
      <c r="D152" s="45"/>
      <c r="E152" s="45"/>
      <c r="F152" s="46"/>
    </row>
    <row r="153" spans="1:6" ht="12.75">
      <c r="A153" s="15"/>
      <c r="B153" s="15"/>
      <c r="C153" s="15"/>
      <c r="D153" s="45"/>
      <c r="E153" s="45"/>
      <c r="F153" s="5"/>
    </row>
    <row r="154" spans="1:6" ht="22.5" customHeight="1">
      <c r="A154" s="15"/>
      <c r="B154" s="15"/>
      <c r="C154" s="15"/>
      <c r="D154" s="45"/>
      <c r="E154" s="45"/>
      <c r="F154" s="23"/>
    </row>
    <row r="155" spans="4:6" ht="22.5" customHeight="1">
      <c r="D155" s="21"/>
      <c r="E155" s="21"/>
      <c r="F155" s="24"/>
    </row>
  </sheetData>
  <sheetProtection/>
  <mergeCells count="5">
    <mergeCell ref="A1:I1"/>
    <mergeCell ref="B3:I3"/>
    <mergeCell ref="B24:I24"/>
    <mergeCell ref="B29:I29"/>
    <mergeCell ref="A142:F14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1" sqref="A1:I29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2"/>
      <c r="B1" s="212"/>
      <c r="C1" s="212"/>
      <c r="D1" s="212"/>
      <c r="E1" s="212"/>
      <c r="F1" s="212"/>
      <c r="G1" s="212"/>
      <c r="H1" s="212"/>
      <c r="I1" s="212"/>
    </row>
    <row r="2" spans="1:9" s="1" customFormat="1" ht="13.5" thickBot="1">
      <c r="A2" s="8"/>
      <c r="I2" s="9"/>
    </row>
    <row r="3" spans="1:9" s="1" customFormat="1" ht="26.25" customHeight="1" thickBot="1">
      <c r="A3" s="61"/>
      <c r="B3" s="213"/>
      <c r="C3" s="214"/>
      <c r="D3" s="214"/>
      <c r="E3" s="214"/>
      <c r="F3" s="214"/>
      <c r="G3" s="214"/>
      <c r="H3" s="214"/>
      <c r="I3" s="215"/>
    </row>
    <row r="4" spans="1:9" s="1" customFormat="1" ht="13.5" thickBot="1">
      <c r="A4" s="62"/>
      <c r="B4" s="72"/>
      <c r="C4" s="73"/>
      <c r="D4" s="73"/>
      <c r="E4" s="73"/>
      <c r="F4" s="73"/>
      <c r="G4" s="73"/>
      <c r="H4" s="73"/>
      <c r="I4" s="4"/>
    </row>
    <row r="5" spans="1:9" s="102" customFormat="1" ht="12.75" customHeight="1">
      <c r="A5" s="104"/>
      <c r="B5" s="126"/>
      <c r="C5" s="126"/>
      <c r="D5" s="126"/>
      <c r="E5" s="126"/>
      <c r="F5" s="126"/>
      <c r="G5" s="126"/>
      <c r="H5" s="126"/>
      <c r="I5" s="126"/>
    </row>
    <row r="6" spans="1:9" s="1" customFormat="1" ht="12.75">
      <c r="A6" s="74"/>
      <c r="B6" s="127"/>
      <c r="C6" s="124"/>
      <c r="D6" s="124"/>
      <c r="E6" s="124"/>
      <c r="F6" s="124"/>
      <c r="G6" s="124"/>
      <c r="H6" s="128"/>
      <c r="I6" s="129"/>
    </row>
    <row r="7" spans="1:9" s="102" customFormat="1" ht="12.75">
      <c r="A7" s="103"/>
      <c r="B7" s="130"/>
      <c r="C7" s="131"/>
      <c r="D7" s="131"/>
      <c r="E7" s="131"/>
      <c r="F7" s="131"/>
      <c r="G7" s="131"/>
      <c r="H7" s="132"/>
      <c r="I7" s="133"/>
    </row>
    <row r="8" spans="1:9" s="1" customFormat="1" ht="12.75">
      <c r="A8" s="74"/>
      <c r="B8" s="127"/>
      <c r="C8" s="124"/>
      <c r="D8" s="124"/>
      <c r="E8" s="124"/>
      <c r="F8" s="124"/>
      <c r="G8" s="124"/>
      <c r="H8" s="128"/>
      <c r="I8" s="129"/>
    </row>
    <row r="9" spans="1:9" s="1" customFormat="1" ht="12.75">
      <c r="A9" s="74"/>
      <c r="B9" s="127"/>
      <c r="C9" s="124"/>
      <c r="D9" s="124"/>
      <c r="E9" s="124"/>
      <c r="F9" s="124"/>
      <c r="G9" s="124"/>
      <c r="H9" s="128"/>
      <c r="I9" s="129"/>
    </row>
    <row r="10" spans="1:9" s="102" customFormat="1" ht="12.75">
      <c r="A10" s="103"/>
      <c r="B10" s="130"/>
      <c r="C10" s="131"/>
      <c r="D10" s="131"/>
      <c r="E10" s="131"/>
      <c r="F10" s="131"/>
      <c r="G10" s="131"/>
      <c r="H10" s="132"/>
      <c r="I10" s="133"/>
    </row>
    <row r="11" spans="1:9" s="1" customFormat="1" ht="12.75">
      <c r="A11" s="74"/>
      <c r="B11" s="127"/>
      <c r="C11" s="124"/>
      <c r="D11" s="124"/>
      <c r="E11" s="124"/>
      <c r="F11" s="124"/>
      <c r="G11" s="124"/>
      <c r="H11" s="128"/>
      <c r="I11" s="129"/>
    </row>
    <row r="12" spans="1:9" s="102" customFormat="1" ht="12.75">
      <c r="A12" s="101"/>
      <c r="B12" s="134"/>
      <c r="C12" s="135"/>
      <c r="D12" s="135"/>
      <c r="E12" s="135"/>
      <c r="F12" s="135"/>
      <c r="G12" s="135"/>
      <c r="H12" s="136"/>
      <c r="I12" s="137"/>
    </row>
    <row r="13" spans="1:9" s="1" customFormat="1" ht="12.75">
      <c r="A13" s="75"/>
      <c r="B13" s="138"/>
      <c r="C13" s="139"/>
      <c r="D13" s="139"/>
      <c r="E13" s="139"/>
      <c r="F13" s="139"/>
      <c r="G13" s="139"/>
      <c r="H13" s="140"/>
      <c r="I13" s="141"/>
    </row>
    <row r="14" spans="1:9" s="102" customFormat="1" ht="12.75">
      <c r="A14" s="101"/>
      <c r="B14" s="134"/>
      <c r="C14" s="135"/>
      <c r="D14" s="135"/>
      <c r="E14" s="135"/>
      <c r="F14" s="135"/>
      <c r="G14" s="135"/>
      <c r="H14" s="136"/>
      <c r="I14" s="137"/>
    </row>
    <row r="15" spans="1:9" s="1" customFormat="1" ht="12.75">
      <c r="A15" s="75"/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/>
      <c r="B16" s="138"/>
      <c r="C16" s="139"/>
      <c r="D16" s="139"/>
      <c r="E16" s="139"/>
      <c r="F16" s="139"/>
      <c r="G16" s="139"/>
      <c r="H16" s="140"/>
      <c r="I16" s="141"/>
    </row>
    <row r="17" spans="1:9" s="102" customFormat="1" ht="12.75">
      <c r="A17" s="101"/>
      <c r="B17" s="134"/>
      <c r="C17" s="135"/>
      <c r="D17" s="135"/>
      <c r="E17" s="135"/>
      <c r="F17" s="135"/>
      <c r="G17" s="135"/>
      <c r="H17" s="136"/>
      <c r="I17" s="137"/>
    </row>
    <row r="18" spans="1:9" s="1" customFormat="1" ht="12.75">
      <c r="A18" s="75"/>
      <c r="B18" s="138"/>
      <c r="C18" s="139"/>
      <c r="D18" s="139"/>
      <c r="E18" s="139"/>
      <c r="F18" s="139"/>
      <c r="G18" s="139"/>
      <c r="H18" s="140"/>
      <c r="I18" s="141"/>
    </row>
    <row r="19" spans="1:9" s="1" customFormat="1" ht="12.75">
      <c r="A19" s="75"/>
      <c r="B19" s="138"/>
      <c r="C19" s="139"/>
      <c r="D19" s="139"/>
      <c r="E19" s="139"/>
      <c r="F19" s="139"/>
      <c r="G19" s="139"/>
      <c r="H19" s="140"/>
      <c r="I19" s="141"/>
    </row>
    <row r="20" spans="1:9" s="102" customFormat="1" ht="12.75">
      <c r="A20" s="101"/>
      <c r="B20" s="134"/>
      <c r="C20" s="135"/>
      <c r="D20" s="135"/>
      <c r="E20" s="135"/>
      <c r="F20" s="135"/>
      <c r="G20" s="135"/>
      <c r="H20" s="136"/>
      <c r="I20" s="137"/>
    </row>
    <row r="21" spans="1:9" s="1" customFormat="1" ht="12.75">
      <c r="A21" s="75"/>
      <c r="B21" s="138"/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/>
      <c r="B22" s="138"/>
      <c r="C22" s="139"/>
      <c r="D22" s="139"/>
      <c r="E22" s="139"/>
      <c r="F22" s="139"/>
      <c r="G22" s="139"/>
      <c r="H22" s="140"/>
      <c r="I22" s="141"/>
    </row>
    <row r="23" spans="1:9" s="1" customFormat="1" ht="13.5" thickBot="1">
      <c r="A23" s="166"/>
      <c r="B23" s="163"/>
      <c r="C23" s="164"/>
      <c r="D23" s="164"/>
      <c r="E23" s="164"/>
      <c r="F23" s="164"/>
      <c r="G23" s="164"/>
      <c r="H23" s="165"/>
      <c r="I23" s="164"/>
    </row>
    <row r="24" spans="1:9" s="1" customFormat="1" ht="13.5" thickBot="1">
      <c r="A24" s="167"/>
      <c r="B24" s="216"/>
      <c r="C24" s="224"/>
      <c r="D24" s="224"/>
      <c r="E24" s="224"/>
      <c r="F24" s="224"/>
      <c r="G24" s="224"/>
      <c r="H24" s="224"/>
      <c r="I24" s="225"/>
    </row>
    <row r="25" spans="1:9" s="102" customFormat="1" ht="12.75">
      <c r="A25" s="157"/>
      <c r="B25" s="158"/>
      <c r="C25" s="159"/>
      <c r="D25" s="159"/>
      <c r="E25" s="159"/>
      <c r="F25" s="159"/>
      <c r="G25" s="159"/>
      <c r="H25" s="160"/>
      <c r="I25" s="159"/>
    </row>
    <row r="26" spans="1:9" s="1" customFormat="1" ht="13.5" thickBot="1">
      <c r="A26" s="100"/>
      <c r="B26" s="142"/>
      <c r="C26" s="143"/>
      <c r="D26" s="143"/>
      <c r="E26" s="143"/>
      <c r="F26" s="143"/>
      <c r="G26" s="143"/>
      <c r="H26" s="144"/>
      <c r="I26" s="145"/>
    </row>
    <row r="27" spans="1:9" s="1" customFormat="1" ht="30" customHeight="1" thickBot="1">
      <c r="A27" s="10"/>
      <c r="B27" s="125"/>
      <c r="C27" s="125"/>
      <c r="D27" s="125"/>
      <c r="E27" s="125"/>
      <c r="F27" s="125"/>
      <c r="G27" s="125"/>
      <c r="H27" s="125"/>
      <c r="I27" s="125"/>
    </row>
    <row r="28" spans="1:9" s="1" customFormat="1" ht="45.75" customHeight="1" thickBot="1">
      <c r="A28" s="10"/>
      <c r="B28" s="219"/>
      <c r="C28" s="220"/>
      <c r="D28" s="220"/>
      <c r="E28" s="220"/>
      <c r="F28" s="220"/>
      <c r="G28" s="220"/>
      <c r="H28" s="220"/>
      <c r="I28" s="221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22"/>
      <c r="B141" s="223"/>
      <c r="C141" s="223"/>
      <c r="D141" s="223"/>
      <c r="E141" s="223"/>
      <c r="F141" s="223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2" t="s">
        <v>225</v>
      </c>
      <c r="B1" s="212"/>
      <c r="C1" s="212"/>
      <c r="D1" s="212"/>
      <c r="E1" s="212"/>
      <c r="F1" s="212"/>
      <c r="G1" s="212"/>
      <c r="H1" s="212"/>
      <c r="I1" s="212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1" t="s">
        <v>8</v>
      </c>
      <c r="B3" s="213" t="s">
        <v>155</v>
      </c>
      <c r="C3" s="214"/>
      <c r="D3" s="214"/>
      <c r="E3" s="214"/>
      <c r="F3" s="214"/>
      <c r="G3" s="214"/>
      <c r="H3" s="214"/>
      <c r="I3" s="215"/>
    </row>
    <row r="4" spans="1:9" s="1" customFormat="1" ht="90" thickBot="1">
      <c r="A4" s="62" t="s">
        <v>34</v>
      </c>
      <c r="B4" s="72" t="s">
        <v>174</v>
      </c>
      <c r="C4" s="73" t="s">
        <v>175</v>
      </c>
      <c r="D4" s="73" t="s">
        <v>176</v>
      </c>
      <c r="E4" s="73" t="s">
        <v>177</v>
      </c>
      <c r="F4" s="73" t="s">
        <v>178</v>
      </c>
      <c r="G4" s="73" t="s">
        <v>179</v>
      </c>
      <c r="H4" s="73" t="s">
        <v>28</v>
      </c>
      <c r="I4" s="4" t="s">
        <v>220</v>
      </c>
    </row>
    <row r="5" spans="1:9" s="102" customFormat="1" ht="12.75" customHeight="1">
      <c r="A5" s="104">
        <v>634</v>
      </c>
      <c r="B5" s="126">
        <f aca="true" t="shared" si="0" ref="B5:I5">B6</f>
        <v>0</v>
      </c>
      <c r="C5" s="126">
        <f t="shared" si="0"/>
        <v>0</v>
      </c>
      <c r="D5" s="126">
        <f t="shared" si="0"/>
        <v>0</v>
      </c>
      <c r="E5" s="126">
        <f t="shared" si="0"/>
        <v>0</v>
      </c>
      <c r="F5" s="126">
        <f t="shared" si="0"/>
        <v>0</v>
      </c>
      <c r="G5" s="126">
        <f t="shared" si="0"/>
        <v>0</v>
      </c>
      <c r="H5" s="126">
        <f t="shared" si="0"/>
        <v>0</v>
      </c>
      <c r="I5" s="126">
        <f t="shared" si="0"/>
        <v>0</v>
      </c>
    </row>
    <row r="6" spans="1:9" s="1" customFormat="1" ht="12.75">
      <c r="A6" s="74">
        <v>6341</v>
      </c>
      <c r="B6" s="127"/>
      <c r="C6" s="124"/>
      <c r="D6" s="124">
        <v>0</v>
      </c>
      <c r="E6" s="124"/>
      <c r="F6" s="124"/>
      <c r="G6" s="124"/>
      <c r="H6" s="128"/>
      <c r="I6" s="129"/>
    </row>
    <row r="7" spans="1:9" s="102" customFormat="1" ht="12.75">
      <c r="A7" s="103">
        <v>636</v>
      </c>
      <c r="B7" s="130">
        <f>B8+B9</f>
        <v>0</v>
      </c>
      <c r="C7" s="131"/>
      <c r="D7" s="131">
        <f>D8+D9</f>
        <v>0</v>
      </c>
      <c r="E7" s="131">
        <f>E8+E9</f>
        <v>710000</v>
      </c>
      <c r="F7" s="131">
        <f>F8+F9</f>
        <v>8122000</v>
      </c>
      <c r="G7" s="131"/>
      <c r="H7" s="132"/>
      <c r="I7" s="133"/>
    </row>
    <row r="8" spans="1:9" s="1" customFormat="1" ht="12.75">
      <c r="A8" s="74">
        <v>6361</v>
      </c>
      <c r="B8" s="127"/>
      <c r="C8" s="124"/>
      <c r="D8" s="124"/>
      <c r="E8" s="124">
        <v>710000</v>
      </c>
      <c r="F8" s="124">
        <v>8122000</v>
      </c>
      <c r="G8" s="124"/>
      <c r="H8" s="128"/>
      <c r="I8" s="129"/>
    </row>
    <row r="9" spans="1:9" s="1" customFormat="1" ht="12.75">
      <c r="A9" s="74">
        <v>6362</v>
      </c>
      <c r="B9" s="127"/>
      <c r="C9" s="124"/>
      <c r="D9" s="124"/>
      <c r="E9" s="124"/>
      <c r="F9" s="124"/>
      <c r="G9" s="124"/>
      <c r="H9" s="128"/>
      <c r="I9" s="129"/>
    </row>
    <row r="10" spans="1:9" s="102" customFormat="1" ht="12.75">
      <c r="A10" s="103">
        <v>641</v>
      </c>
      <c r="B10" s="130">
        <f>B11</f>
        <v>0</v>
      </c>
      <c r="C10" s="131"/>
      <c r="D10" s="131">
        <f>D11</f>
        <v>0</v>
      </c>
      <c r="E10" s="131">
        <f>E11</f>
        <v>0</v>
      </c>
      <c r="F10" s="131"/>
      <c r="G10" s="131"/>
      <c r="H10" s="132"/>
      <c r="I10" s="133"/>
    </row>
    <row r="11" spans="1:9" s="1" customFormat="1" ht="12.75">
      <c r="A11" s="74">
        <v>6413</v>
      </c>
      <c r="B11" s="127"/>
      <c r="C11" s="124"/>
      <c r="D11" s="124"/>
      <c r="E11" s="124"/>
      <c r="F11" s="124"/>
      <c r="G11" s="124"/>
      <c r="H11" s="128"/>
      <c r="I11" s="129"/>
    </row>
    <row r="12" spans="1:9" s="102" customFormat="1" ht="12.75">
      <c r="A12" s="101">
        <v>652</v>
      </c>
      <c r="B12" s="134">
        <f>B13</f>
        <v>0</v>
      </c>
      <c r="C12" s="135"/>
      <c r="D12" s="135">
        <f>D13</f>
        <v>310000</v>
      </c>
      <c r="E12" s="135">
        <f>E13</f>
        <v>0</v>
      </c>
      <c r="F12" s="135"/>
      <c r="G12" s="135">
        <f>G13</f>
        <v>0</v>
      </c>
      <c r="H12" s="136"/>
      <c r="I12" s="137"/>
    </row>
    <row r="13" spans="1:9" s="1" customFormat="1" ht="12.75">
      <c r="A13" s="75">
        <v>6526</v>
      </c>
      <c r="B13" s="138"/>
      <c r="C13" s="139"/>
      <c r="D13" s="139">
        <v>310000</v>
      </c>
      <c r="E13" s="139"/>
      <c r="F13" s="139"/>
      <c r="G13" s="139"/>
      <c r="H13" s="140"/>
      <c r="I13" s="141"/>
    </row>
    <row r="14" spans="1:9" s="102" customFormat="1" ht="12.75">
      <c r="A14" s="101">
        <v>661</v>
      </c>
      <c r="B14" s="134">
        <f>B15+B16</f>
        <v>0</v>
      </c>
      <c r="C14" s="135">
        <f>C15+C16</f>
        <v>22000</v>
      </c>
      <c r="D14" s="135">
        <f>D15+D16</f>
        <v>0</v>
      </c>
      <c r="E14" s="135">
        <f>E15+E16</f>
        <v>0</v>
      </c>
      <c r="F14" s="135"/>
      <c r="G14" s="135"/>
      <c r="H14" s="136"/>
      <c r="I14" s="137"/>
    </row>
    <row r="15" spans="1:9" s="1" customFormat="1" ht="12.75">
      <c r="A15" s="75">
        <v>6614</v>
      </c>
      <c r="B15" s="138"/>
      <c r="C15" s="139"/>
      <c r="D15" s="139"/>
      <c r="E15" s="139"/>
      <c r="F15" s="139"/>
      <c r="G15" s="139"/>
      <c r="H15" s="140"/>
      <c r="I15" s="141"/>
    </row>
    <row r="16" spans="1:9" s="1" customFormat="1" ht="12.75">
      <c r="A16" s="75">
        <v>6615</v>
      </c>
      <c r="B16" s="138"/>
      <c r="C16" s="139">
        <v>22000</v>
      </c>
      <c r="D16" s="139"/>
      <c r="E16" s="139"/>
      <c r="F16" s="139"/>
      <c r="G16" s="139"/>
      <c r="H16" s="140"/>
      <c r="I16" s="141"/>
    </row>
    <row r="17" spans="1:9" s="102" customFormat="1" ht="12.75">
      <c r="A17" s="101">
        <v>663</v>
      </c>
      <c r="B17" s="134">
        <f>B18+B19</f>
        <v>0</v>
      </c>
      <c r="C17" s="135"/>
      <c r="D17" s="135">
        <f>D18+D19</f>
        <v>0</v>
      </c>
      <c r="E17" s="135">
        <f>E18+E19</f>
        <v>0</v>
      </c>
      <c r="F17" s="135">
        <f>F18+F19</f>
        <v>0</v>
      </c>
      <c r="G17" s="135">
        <f>G18+G19</f>
        <v>4300</v>
      </c>
      <c r="H17" s="136"/>
      <c r="I17" s="137"/>
    </row>
    <row r="18" spans="1:9" s="1" customFormat="1" ht="12.75">
      <c r="A18" s="75">
        <v>6631</v>
      </c>
      <c r="B18" s="138"/>
      <c r="C18" s="139"/>
      <c r="D18" s="139"/>
      <c r="E18" s="139"/>
      <c r="F18" s="139"/>
      <c r="G18" s="139">
        <v>4300</v>
      </c>
      <c r="H18" s="140"/>
      <c r="I18" s="141"/>
    </row>
    <row r="19" spans="1:9" s="1" customFormat="1" ht="12.75">
      <c r="A19" s="75">
        <v>6632</v>
      </c>
      <c r="B19" s="138"/>
      <c r="C19" s="139"/>
      <c r="D19" s="139"/>
      <c r="E19" s="139"/>
      <c r="F19" s="139"/>
      <c r="G19" s="139"/>
      <c r="H19" s="140"/>
      <c r="I19" s="141"/>
    </row>
    <row r="20" spans="1:9" s="102" customFormat="1" ht="12.75">
      <c r="A20" s="101">
        <v>671</v>
      </c>
      <c r="B20" s="134">
        <f>B21+B22</f>
        <v>828200</v>
      </c>
      <c r="C20" s="135"/>
      <c r="D20" s="135">
        <f>D21+D22</f>
        <v>0</v>
      </c>
      <c r="E20" s="135">
        <f>E21+E22</f>
        <v>0</v>
      </c>
      <c r="F20" s="135"/>
      <c r="G20" s="135"/>
      <c r="H20" s="136"/>
      <c r="I20" s="137"/>
    </row>
    <row r="21" spans="1:9" s="1" customFormat="1" ht="12.75">
      <c r="A21" s="75">
        <v>6711</v>
      </c>
      <c r="B21" s="138">
        <v>788200</v>
      </c>
      <c r="C21" s="139"/>
      <c r="D21" s="139"/>
      <c r="E21" s="139"/>
      <c r="F21" s="139"/>
      <c r="G21" s="139"/>
      <c r="H21" s="140"/>
      <c r="I21" s="141"/>
    </row>
    <row r="22" spans="1:9" s="1" customFormat="1" ht="12.75">
      <c r="A22" s="75">
        <v>6712</v>
      </c>
      <c r="B22" s="138">
        <v>40000</v>
      </c>
      <c r="C22" s="139"/>
      <c r="D22" s="139"/>
      <c r="E22" s="139"/>
      <c r="F22" s="139"/>
      <c r="G22" s="139"/>
      <c r="H22" s="140"/>
      <c r="I22" s="141"/>
    </row>
    <row r="23" spans="1:9" s="1" customFormat="1" ht="22.5" thickBot="1">
      <c r="A23" s="166" t="s">
        <v>163</v>
      </c>
      <c r="B23" s="155">
        <f>B20</f>
        <v>828200</v>
      </c>
      <c r="C23" s="162">
        <f>C14</f>
        <v>22000</v>
      </c>
      <c r="D23" s="162">
        <f>D5+D12+D10</f>
        <v>310000</v>
      </c>
      <c r="E23" s="162">
        <f>E7</f>
        <v>710000</v>
      </c>
      <c r="F23" s="162">
        <f>F7</f>
        <v>8122000</v>
      </c>
      <c r="G23" s="162">
        <f>G12+G17</f>
        <v>4300</v>
      </c>
      <c r="H23" s="140"/>
      <c r="I23" s="141"/>
    </row>
    <row r="24" spans="1:9" s="1" customFormat="1" ht="22.5" thickBot="1">
      <c r="A24" s="167" t="s">
        <v>162</v>
      </c>
      <c r="B24" s="216">
        <f>B23+C23+D23+E23+F23+G23</f>
        <v>9996500</v>
      </c>
      <c r="C24" s="217"/>
      <c r="D24" s="217"/>
      <c r="E24" s="217"/>
      <c r="F24" s="217"/>
      <c r="G24" s="217"/>
      <c r="H24" s="217"/>
      <c r="I24" s="218"/>
    </row>
    <row r="25" spans="1:9" s="102" customFormat="1" ht="12.75">
      <c r="A25" s="101">
        <v>922</v>
      </c>
      <c r="B25" s="158">
        <f>B26</f>
        <v>0</v>
      </c>
      <c r="C25" s="159">
        <f>C26</f>
        <v>147044</v>
      </c>
      <c r="D25" s="159">
        <f>D26</f>
        <v>141000</v>
      </c>
      <c r="E25" s="159">
        <f>E26</f>
        <v>29200</v>
      </c>
      <c r="F25" s="159"/>
      <c r="G25" s="159">
        <f>G26</f>
        <v>0</v>
      </c>
      <c r="H25" s="160"/>
      <c r="I25" s="161"/>
    </row>
    <row r="26" spans="1:9" s="1" customFormat="1" ht="13.5" thickBot="1">
      <c r="A26" s="100">
        <v>9221</v>
      </c>
      <c r="B26" s="142"/>
      <c r="C26" s="143">
        <v>147044</v>
      </c>
      <c r="D26" s="143">
        <v>141000</v>
      </c>
      <c r="E26" s="143">
        <v>29200</v>
      </c>
      <c r="F26" s="143"/>
      <c r="G26" s="143"/>
      <c r="H26" s="144"/>
      <c r="I26" s="145">
        <v>444200</v>
      </c>
    </row>
    <row r="27" spans="1:9" s="1" customFormat="1" ht="30" customHeight="1" thickBot="1">
      <c r="A27" s="10" t="s">
        <v>10</v>
      </c>
      <c r="B27" s="125">
        <f>B5+B7+B10+B12+B14+B17+B20+B25</f>
        <v>828200</v>
      </c>
      <c r="C27" s="125">
        <f aca="true" t="shared" si="1" ref="C27:H27">C5+C7+C10+C12+C14+C17+C20+C25</f>
        <v>169044</v>
      </c>
      <c r="D27" s="125">
        <f>D5+D7+D10+D12+D14+D17+D20+D25</f>
        <v>451000</v>
      </c>
      <c r="E27" s="125">
        <f t="shared" si="1"/>
        <v>739200</v>
      </c>
      <c r="F27" s="125">
        <f t="shared" si="1"/>
        <v>8122000</v>
      </c>
      <c r="G27" s="125">
        <f t="shared" si="1"/>
        <v>4300</v>
      </c>
      <c r="H27" s="125">
        <f t="shared" si="1"/>
        <v>0</v>
      </c>
      <c r="I27" s="125">
        <f>I26</f>
        <v>444200</v>
      </c>
    </row>
    <row r="28" spans="1:9" s="1" customFormat="1" ht="39" thickBot="1">
      <c r="A28" s="10" t="s">
        <v>182</v>
      </c>
      <c r="B28" s="219">
        <f>B27+C27+D27+E27+F27+G27+H27+I27</f>
        <v>10757944</v>
      </c>
      <c r="C28" s="220"/>
      <c r="D28" s="220"/>
      <c r="E28" s="220"/>
      <c r="F28" s="220"/>
      <c r="G28" s="220"/>
      <c r="H28" s="220"/>
      <c r="I28" s="221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22"/>
      <c r="B141" s="223"/>
      <c r="C141" s="223"/>
      <c r="D141" s="223"/>
      <c r="E141" s="223"/>
      <c r="F141" s="223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5"/>
  <sheetViews>
    <sheetView workbookViewId="0" topLeftCell="A1">
      <pane ySplit="3" topLeftCell="A4" activePane="bottomLeft" state="frozen"/>
      <selection pane="topLeft" activeCell="A1" sqref="A1"/>
      <selection pane="bottomLeft" activeCell="C305" sqref="C305"/>
    </sheetView>
  </sheetViews>
  <sheetFormatPr defaultColWidth="11.421875" defaultRowHeight="12.75"/>
  <cols>
    <col min="1" max="1" width="20.140625" style="114" customWidth="1"/>
    <col min="2" max="2" width="49.1406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0" width="14.140625" style="2" customWidth="1"/>
    <col min="11" max="11" width="12.8515625" style="2" customWidth="1"/>
    <col min="12" max="16384" width="11.421875" style="3" customWidth="1"/>
  </cols>
  <sheetData>
    <row r="1" spans="1:11" ht="18" customHeight="1">
      <c r="A1" s="226" t="s">
        <v>221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 customHeight="1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77.25" customHeight="1">
      <c r="A3" s="4" t="s">
        <v>11</v>
      </c>
      <c r="B3" s="4" t="s">
        <v>12</v>
      </c>
      <c r="C3" s="4" t="s">
        <v>222</v>
      </c>
      <c r="D3" s="4" t="s">
        <v>158</v>
      </c>
      <c r="E3" s="4" t="s">
        <v>159</v>
      </c>
      <c r="F3" s="4" t="s">
        <v>183</v>
      </c>
      <c r="G3" s="4" t="s">
        <v>184</v>
      </c>
      <c r="H3" s="4" t="s">
        <v>160</v>
      </c>
      <c r="I3" s="4" t="s">
        <v>185</v>
      </c>
      <c r="J3" s="4" t="s">
        <v>9</v>
      </c>
      <c r="K3" s="4" t="s">
        <v>217</v>
      </c>
    </row>
    <row r="4" spans="1:11" ht="9.75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30" customHeight="1">
      <c r="A5" s="54"/>
      <c r="B5" s="80" t="s">
        <v>209</v>
      </c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54"/>
      <c r="B6" s="76" t="s">
        <v>207</v>
      </c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</row>
    <row r="7" spans="1:11" s="5" customFormat="1" ht="12.75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s="115" customFormat="1" ht="16.5" customHeight="1">
      <c r="A8" s="116"/>
      <c r="B8" s="117" t="s">
        <v>224</v>
      </c>
      <c r="C8" s="118">
        <f>C9+C53+C59+C118+C137+C143+C112+C51</f>
        <v>10352794.3</v>
      </c>
      <c r="D8" s="118">
        <f>D9+D51+D59+D112+D118</f>
        <v>828169.3</v>
      </c>
      <c r="E8" s="118">
        <f aca="true" t="shared" si="0" ref="E8:K8">E9+E53+E59+E118+E137+E143+E112</f>
        <v>8123010</v>
      </c>
      <c r="F8" s="118">
        <f t="shared" si="0"/>
        <v>35150</v>
      </c>
      <c r="G8" s="118">
        <f t="shared" si="0"/>
        <v>263885</v>
      </c>
      <c r="H8" s="118">
        <f t="shared" si="0"/>
        <v>785080</v>
      </c>
      <c r="I8" s="118">
        <f t="shared" si="0"/>
        <v>4300</v>
      </c>
      <c r="J8" s="118">
        <f t="shared" si="0"/>
        <v>0</v>
      </c>
      <c r="K8" s="118">
        <f t="shared" si="0"/>
        <v>313200</v>
      </c>
    </row>
    <row r="9" spans="1:11" s="5" customFormat="1" ht="27" customHeight="1">
      <c r="A9" s="106" t="s">
        <v>38</v>
      </c>
      <c r="B9" s="89" t="s">
        <v>35</v>
      </c>
      <c r="C9" s="90">
        <f>C10+C43</f>
        <v>510912.30000000005</v>
      </c>
      <c r="D9" s="90">
        <f>D10+D43</f>
        <v>510912.30000000005</v>
      </c>
      <c r="E9" s="90">
        <f>SUM(E10+E43+E51)</f>
        <v>0</v>
      </c>
      <c r="F9" s="90">
        <f aca="true" t="shared" si="1" ref="F9:K9">SUM(F10+F43+F51)</f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</row>
    <row r="10" spans="1:11" s="5" customFormat="1" ht="18.75" customHeight="1">
      <c r="A10" s="107" t="s">
        <v>47</v>
      </c>
      <c r="B10" s="91" t="s">
        <v>36</v>
      </c>
      <c r="C10" s="92">
        <f>SUM(C11)</f>
        <v>419520.00000000006</v>
      </c>
      <c r="D10" s="92">
        <f aca="true" t="shared" si="2" ref="D10:K10">SUM(D11)</f>
        <v>419520.00000000006</v>
      </c>
      <c r="E10" s="92">
        <f t="shared" si="2"/>
        <v>0</v>
      </c>
      <c r="F10" s="92">
        <f t="shared" si="2"/>
        <v>0</v>
      </c>
      <c r="G10" s="92">
        <f t="shared" si="2"/>
        <v>0</v>
      </c>
      <c r="H10" s="92">
        <f t="shared" si="2"/>
        <v>0</v>
      </c>
      <c r="I10" s="92">
        <f t="shared" si="2"/>
        <v>0</v>
      </c>
      <c r="J10" s="92">
        <f t="shared" si="2"/>
        <v>0</v>
      </c>
      <c r="K10" s="92">
        <f t="shared" si="2"/>
        <v>0</v>
      </c>
    </row>
    <row r="11" spans="1:11" s="5" customFormat="1" ht="12.75">
      <c r="A11" s="54">
        <v>3</v>
      </c>
      <c r="B11" s="82" t="s">
        <v>33</v>
      </c>
      <c r="C11" s="86">
        <f>SUM(C12+C37+C40)</f>
        <v>419520.00000000006</v>
      </c>
      <c r="D11" s="86">
        <f aca="true" t="shared" si="3" ref="D11:J11">SUM(D12+D37+D40)</f>
        <v>419520.00000000006</v>
      </c>
      <c r="E11" s="86">
        <f t="shared" si="3"/>
        <v>0</v>
      </c>
      <c r="F11" s="86">
        <f t="shared" si="3"/>
        <v>0</v>
      </c>
      <c r="G11" s="86">
        <f t="shared" si="3"/>
        <v>0</v>
      </c>
      <c r="H11" s="86">
        <f t="shared" si="3"/>
        <v>0</v>
      </c>
      <c r="I11" s="86">
        <f t="shared" si="3"/>
        <v>0</v>
      </c>
      <c r="J11" s="86">
        <f t="shared" si="3"/>
        <v>0</v>
      </c>
      <c r="K11" s="86">
        <f>SUM(K12+K37+K40)</f>
        <v>0</v>
      </c>
    </row>
    <row r="12" spans="1:11" s="5" customFormat="1" ht="12.75">
      <c r="A12" s="54">
        <v>32</v>
      </c>
      <c r="B12" s="82" t="s">
        <v>17</v>
      </c>
      <c r="C12" s="86">
        <f>SUM(C13+C17+C22+C31)</f>
        <v>412670.00000000006</v>
      </c>
      <c r="D12" s="86">
        <f aca="true" t="shared" si="4" ref="D12:J12">SUM(D13+D17+D22+D31)</f>
        <v>412670.00000000006</v>
      </c>
      <c r="E12" s="86">
        <f t="shared" si="4"/>
        <v>0</v>
      </c>
      <c r="F12" s="86">
        <f t="shared" si="4"/>
        <v>0</v>
      </c>
      <c r="G12" s="86">
        <f t="shared" si="4"/>
        <v>0</v>
      </c>
      <c r="H12" s="86">
        <f t="shared" si="4"/>
        <v>0</v>
      </c>
      <c r="I12" s="86">
        <f t="shared" si="4"/>
        <v>0</v>
      </c>
      <c r="J12" s="86">
        <f t="shared" si="4"/>
        <v>0</v>
      </c>
      <c r="K12" s="86">
        <f>SUM(K13+K17+K22+K31)</f>
        <v>0</v>
      </c>
    </row>
    <row r="13" spans="1:11" s="84" customFormat="1" ht="12.75">
      <c r="A13" s="54">
        <v>321</v>
      </c>
      <c r="B13" s="82" t="s">
        <v>18</v>
      </c>
      <c r="C13" s="86">
        <f>SUM(C14:C16)</f>
        <v>23200</v>
      </c>
      <c r="D13" s="86">
        <f aca="true" t="shared" si="5" ref="D13:J13">SUM(D14:D16)</f>
        <v>23200</v>
      </c>
      <c r="E13" s="86">
        <f t="shared" si="5"/>
        <v>0</v>
      </c>
      <c r="F13" s="86">
        <f t="shared" si="5"/>
        <v>0</v>
      </c>
      <c r="G13" s="86">
        <f t="shared" si="5"/>
        <v>0</v>
      </c>
      <c r="H13" s="86">
        <f t="shared" si="5"/>
        <v>0</v>
      </c>
      <c r="I13" s="86">
        <f t="shared" si="5"/>
        <v>0</v>
      </c>
      <c r="J13" s="86">
        <f t="shared" si="5"/>
        <v>0</v>
      </c>
      <c r="K13" s="86">
        <f>SUM(K14:K16)</f>
        <v>0</v>
      </c>
    </row>
    <row r="14" spans="1:11" ht="12.75">
      <c r="A14" s="108">
        <v>3211</v>
      </c>
      <c r="B14" s="76" t="s">
        <v>92</v>
      </c>
      <c r="C14" s="88">
        <f>D14+E14+F14+G14+H14+I14+J14+K14</f>
        <v>18325.2</v>
      </c>
      <c r="D14" s="88">
        <v>18325.2</v>
      </c>
      <c r="E14" s="88"/>
      <c r="F14" s="88"/>
      <c r="G14" s="88"/>
      <c r="H14" s="88"/>
      <c r="I14" s="88"/>
      <c r="J14" s="88"/>
      <c r="K14" s="88"/>
    </row>
    <row r="15" spans="1:11" ht="12.75">
      <c r="A15" s="108">
        <v>3213</v>
      </c>
      <c r="B15" s="76" t="s">
        <v>93</v>
      </c>
      <c r="C15" s="88">
        <f aca="true" t="shared" si="6" ref="C15:C39">D15+E15+F15+G15+H15+I15+J15+K15</f>
        <v>3018.64</v>
      </c>
      <c r="D15" s="88">
        <v>3018.64</v>
      </c>
      <c r="E15" s="88"/>
      <c r="F15" s="88"/>
      <c r="G15" s="88"/>
      <c r="H15" s="88"/>
      <c r="I15" s="88"/>
      <c r="J15" s="88"/>
      <c r="K15" s="88"/>
    </row>
    <row r="16" spans="1:11" ht="12.75">
      <c r="A16" s="108">
        <v>3214</v>
      </c>
      <c r="B16" s="76" t="s">
        <v>94</v>
      </c>
      <c r="C16" s="88">
        <f t="shared" si="6"/>
        <v>1856.16</v>
      </c>
      <c r="D16" s="88">
        <v>1856.16</v>
      </c>
      <c r="E16" s="88"/>
      <c r="F16" s="88"/>
      <c r="G16" s="88"/>
      <c r="H16" s="88"/>
      <c r="I16" s="88"/>
      <c r="J16" s="88"/>
      <c r="K16" s="88"/>
    </row>
    <row r="17" spans="1:11" s="84" customFormat="1" ht="12.75">
      <c r="A17" s="54">
        <v>322</v>
      </c>
      <c r="B17" s="82" t="s">
        <v>19</v>
      </c>
      <c r="C17" s="86">
        <f t="shared" si="6"/>
        <v>273050.00000000006</v>
      </c>
      <c r="D17" s="86">
        <f>SUM(D18:D21)</f>
        <v>273050.00000000006</v>
      </c>
      <c r="E17" s="86">
        <f aca="true" t="shared" si="7" ref="E17:J17">SUM(E18:E21)</f>
        <v>0</v>
      </c>
      <c r="F17" s="86">
        <f t="shared" si="7"/>
        <v>0</v>
      </c>
      <c r="G17" s="86">
        <f t="shared" si="7"/>
        <v>0</v>
      </c>
      <c r="H17" s="86">
        <f t="shared" si="7"/>
        <v>0</v>
      </c>
      <c r="I17" s="86">
        <f t="shared" si="7"/>
        <v>0</v>
      </c>
      <c r="J17" s="86">
        <f t="shared" si="7"/>
        <v>0</v>
      </c>
      <c r="K17" s="86">
        <f>SUM(K18:K21)</f>
        <v>0</v>
      </c>
    </row>
    <row r="18" spans="1:11" ht="14.25" customHeight="1">
      <c r="A18" s="108">
        <v>3221</v>
      </c>
      <c r="B18" s="76" t="s">
        <v>95</v>
      </c>
      <c r="C18" s="88">
        <f t="shared" si="6"/>
        <v>46299.14</v>
      </c>
      <c r="D18" s="88">
        <v>46299.14</v>
      </c>
      <c r="E18" s="88"/>
      <c r="F18" s="88"/>
      <c r="G18" s="88"/>
      <c r="H18" s="88"/>
      <c r="I18" s="88"/>
      <c r="J18" s="88"/>
      <c r="K18" s="88"/>
    </row>
    <row r="19" spans="1:11" ht="12.75">
      <c r="A19" s="108">
        <v>3223</v>
      </c>
      <c r="B19" s="76" t="s">
        <v>96</v>
      </c>
      <c r="C19" s="88">
        <f t="shared" si="6"/>
        <v>220000</v>
      </c>
      <c r="D19" s="88">
        <v>220000</v>
      </c>
      <c r="E19" s="88"/>
      <c r="F19" s="88"/>
      <c r="G19" s="88"/>
      <c r="H19" s="88"/>
      <c r="I19" s="88"/>
      <c r="J19" s="88"/>
      <c r="K19" s="88"/>
    </row>
    <row r="20" spans="1:11" ht="12.75">
      <c r="A20" s="108">
        <v>3225</v>
      </c>
      <c r="B20" s="76" t="s">
        <v>97</v>
      </c>
      <c r="C20" s="88">
        <f t="shared" si="6"/>
        <v>4053.46</v>
      </c>
      <c r="D20" s="88">
        <v>4053.46</v>
      </c>
      <c r="E20" s="88"/>
      <c r="F20" s="88"/>
      <c r="G20" s="88"/>
      <c r="H20" s="88"/>
      <c r="I20" s="88"/>
      <c r="J20" s="88"/>
      <c r="K20" s="88"/>
    </row>
    <row r="21" spans="1:11" ht="14.25" customHeight="1">
      <c r="A21" s="108">
        <v>3227</v>
      </c>
      <c r="B21" s="76" t="s">
        <v>98</v>
      </c>
      <c r="C21" s="88">
        <f t="shared" si="6"/>
        <v>2697.4</v>
      </c>
      <c r="D21" s="88">
        <v>2697.4</v>
      </c>
      <c r="E21" s="88"/>
      <c r="F21" s="88"/>
      <c r="G21" s="88"/>
      <c r="H21" s="88"/>
      <c r="I21" s="88"/>
      <c r="J21" s="88"/>
      <c r="K21" s="88"/>
    </row>
    <row r="22" spans="1:11" s="84" customFormat="1" ht="12.75">
      <c r="A22" s="54">
        <v>323</v>
      </c>
      <c r="B22" s="82" t="s">
        <v>20</v>
      </c>
      <c r="C22" s="86">
        <f t="shared" si="6"/>
        <v>87620</v>
      </c>
      <c r="D22" s="86">
        <f aca="true" t="shared" si="8" ref="D22:K22">SUM(D23:D30)</f>
        <v>87620</v>
      </c>
      <c r="E22" s="86">
        <f t="shared" si="8"/>
        <v>0</v>
      </c>
      <c r="F22" s="86">
        <f t="shared" si="8"/>
        <v>0</v>
      </c>
      <c r="G22" s="86">
        <f t="shared" si="8"/>
        <v>0</v>
      </c>
      <c r="H22" s="86">
        <f t="shared" si="8"/>
        <v>0</v>
      </c>
      <c r="I22" s="86">
        <f t="shared" si="8"/>
        <v>0</v>
      </c>
      <c r="J22" s="86">
        <f t="shared" si="8"/>
        <v>0</v>
      </c>
      <c r="K22" s="86">
        <f t="shared" si="8"/>
        <v>0</v>
      </c>
    </row>
    <row r="23" spans="1:11" ht="12" customHeight="1">
      <c r="A23" s="108">
        <v>3231</v>
      </c>
      <c r="B23" s="76" t="s">
        <v>99</v>
      </c>
      <c r="C23" s="88">
        <f t="shared" si="6"/>
        <v>16000</v>
      </c>
      <c r="D23" s="88">
        <v>16000</v>
      </c>
      <c r="E23" s="88"/>
      <c r="F23" s="88"/>
      <c r="G23" s="88"/>
      <c r="H23" s="88"/>
      <c r="I23" s="88"/>
      <c r="J23" s="88"/>
      <c r="K23" s="88"/>
    </row>
    <row r="24" spans="1:11" ht="0.75" customHeight="1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>
      <c r="A25" s="108">
        <v>3234</v>
      </c>
      <c r="B25" s="76" t="s">
        <v>100</v>
      </c>
      <c r="C25" s="88">
        <f t="shared" si="6"/>
        <v>50000</v>
      </c>
      <c r="D25" s="88">
        <v>50000</v>
      </c>
      <c r="E25" s="88"/>
      <c r="F25" s="88"/>
      <c r="G25" s="88"/>
      <c r="H25" s="88"/>
      <c r="I25" s="88"/>
      <c r="J25" s="88"/>
      <c r="K25" s="88"/>
    </row>
    <row r="26" spans="1:11" ht="12.75">
      <c r="A26" s="108">
        <v>3235</v>
      </c>
      <c r="B26" s="76" t="s">
        <v>152</v>
      </c>
      <c r="C26" s="88">
        <f t="shared" si="6"/>
        <v>0</v>
      </c>
      <c r="D26" s="88">
        <v>0</v>
      </c>
      <c r="E26" s="88"/>
      <c r="F26" s="88"/>
      <c r="G26" s="88"/>
      <c r="H26" s="88"/>
      <c r="I26" s="88"/>
      <c r="J26" s="88"/>
      <c r="K26" s="88"/>
    </row>
    <row r="27" spans="1:11" ht="12.75">
      <c r="A27" s="108">
        <v>3236</v>
      </c>
      <c r="B27" s="76" t="s">
        <v>101</v>
      </c>
      <c r="C27" s="88">
        <f t="shared" si="6"/>
        <v>10000</v>
      </c>
      <c r="D27" s="88">
        <v>10000</v>
      </c>
      <c r="E27" s="88"/>
      <c r="F27" s="88"/>
      <c r="G27" s="88"/>
      <c r="H27" s="88"/>
      <c r="I27" s="88"/>
      <c r="J27" s="88"/>
      <c r="K27" s="88"/>
    </row>
    <row r="28" spans="1:11" ht="12.75">
      <c r="A28" s="108">
        <v>3237</v>
      </c>
      <c r="B28" s="76" t="s">
        <v>102</v>
      </c>
      <c r="C28" s="88">
        <f t="shared" si="6"/>
        <v>0</v>
      </c>
      <c r="D28" s="88">
        <v>0</v>
      </c>
      <c r="E28" s="88"/>
      <c r="F28" s="88"/>
      <c r="G28" s="88"/>
      <c r="H28" s="88"/>
      <c r="I28" s="88"/>
      <c r="J28" s="88"/>
      <c r="K28" s="88"/>
    </row>
    <row r="29" spans="1:11" ht="12.75">
      <c r="A29" s="108">
        <v>3238</v>
      </c>
      <c r="B29" s="76" t="s">
        <v>103</v>
      </c>
      <c r="C29" s="88">
        <f t="shared" si="6"/>
        <v>11300</v>
      </c>
      <c r="D29" s="88">
        <v>11300</v>
      </c>
      <c r="E29" s="88"/>
      <c r="F29" s="88"/>
      <c r="G29" s="88"/>
      <c r="H29" s="88"/>
      <c r="I29" s="88"/>
      <c r="J29" s="88"/>
      <c r="K29" s="88"/>
    </row>
    <row r="30" spans="1:11" ht="12.75">
      <c r="A30" s="108">
        <v>3239</v>
      </c>
      <c r="B30" s="76" t="s">
        <v>104</v>
      </c>
      <c r="C30" s="88">
        <f t="shared" si="6"/>
        <v>320</v>
      </c>
      <c r="D30" s="88">
        <v>320</v>
      </c>
      <c r="E30" s="88"/>
      <c r="F30" s="88"/>
      <c r="G30" s="88"/>
      <c r="H30" s="88"/>
      <c r="I30" s="88"/>
      <c r="J30" s="88"/>
      <c r="K30" s="88"/>
    </row>
    <row r="31" spans="1:11" s="84" customFormat="1" ht="13.5" customHeight="1">
      <c r="A31" s="54">
        <v>329</v>
      </c>
      <c r="B31" s="82" t="s">
        <v>105</v>
      </c>
      <c r="C31" s="86">
        <f t="shared" si="6"/>
        <v>28800</v>
      </c>
      <c r="D31" s="86">
        <f aca="true" t="shared" si="9" ref="D31:J31">SUM(D32:D36)</f>
        <v>28800</v>
      </c>
      <c r="E31" s="86">
        <f t="shared" si="9"/>
        <v>0</v>
      </c>
      <c r="F31" s="86">
        <f t="shared" si="9"/>
        <v>0</v>
      </c>
      <c r="G31" s="86">
        <f t="shared" si="9"/>
        <v>0</v>
      </c>
      <c r="H31" s="86">
        <f t="shared" si="9"/>
        <v>0</v>
      </c>
      <c r="I31" s="86">
        <f t="shared" si="9"/>
        <v>0</v>
      </c>
      <c r="J31" s="86">
        <f t="shared" si="9"/>
        <v>0</v>
      </c>
      <c r="K31" s="86">
        <f>SUM(K32:K36)</f>
        <v>0</v>
      </c>
    </row>
    <row r="32" spans="1:11" ht="12.75">
      <c r="A32" s="108">
        <v>3292</v>
      </c>
      <c r="B32" s="76" t="s">
        <v>106</v>
      </c>
      <c r="C32" s="88">
        <f t="shared" si="6"/>
        <v>28000</v>
      </c>
      <c r="D32" s="88">
        <v>28000</v>
      </c>
      <c r="E32" s="88"/>
      <c r="F32" s="88"/>
      <c r="G32" s="88"/>
      <c r="H32" s="88"/>
      <c r="I32" s="88"/>
      <c r="J32" s="88"/>
      <c r="K32" s="88"/>
    </row>
    <row r="33" spans="1:11" ht="12.75">
      <c r="A33" s="108">
        <v>3293</v>
      </c>
      <c r="B33" s="76" t="s">
        <v>107</v>
      </c>
      <c r="C33" s="88">
        <f t="shared" si="6"/>
        <v>0</v>
      </c>
      <c r="D33" s="88">
        <v>0</v>
      </c>
      <c r="E33" s="88"/>
      <c r="F33" s="88"/>
      <c r="G33" s="88"/>
      <c r="H33" s="88"/>
      <c r="I33" s="88"/>
      <c r="J33" s="88"/>
      <c r="K33" s="88"/>
    </row>
    <row r="34" spans="1:11" ht="12.75">
      <c r="A34" s="108">
        <v>3294</v>
      </c>
      <c r="B34" s="76" t="s">
        <v>108</v>
      </c>
      <c r="C34" s="88">
        <f t="shared" si="6"/>
        <v>800</v>
      </c>
      <c r="D34" s="88">
        <v>800</v>
      </c>
      <c r="E34" s="88"/>
      <c r="F34" s="88"/>
      <c r="G34" s="88"/>
      <c r="H34" s="88"/>
      <c r="I34" s="88"/>
      <c r="J34" s="88"/>
      <c r="K34" s="88"/>
    </row>
    <row r="35" spans="1:11" ht="12.75">
      <c r="A35" s="108">
        <v>3295</v>
      </c>
      <c r="B35" s="76" t="s">
        <v>153</v>
      </c>
      <c r="C35" s="88">
        <f t="shared" si="6"/>
        <v>0</v>
      </c>
      <c r="D35" s="88">
        <v>0</v>
      </c>
      <c r="E35" s="88"/>
      <c r="F35" s="88"/>
      <c r="G35" s="88"/>
      <c r="H35" s="88"/>
      <c r="I35" s="88"/>
      <c r="J35" s="88"/>
      <c r="K35" s="88"/>
    </row>
    <row r="36" spans="1:11" ht="12.75">
      <c r="A36" s="108">
        <v>3299</v>
      </c>
      <c r="B36" s="76" t="s">
        <v>105</v>
      </c>
      <c r="C36" s="88">
        <f t="shared" si="6"/>
        <v>0</v>
      </c>
      <c r="D36" s="88">
        <v>0</v>
      </c>
      <c r="E36" s="88"/>
      <c r="F36" s="88"/>
      <c r="G36" s="88"/>
      <c r="H36" s="88"/>
      <c r="I36" s="88"/>
      <c r="J36" s="88"/>
      <c r="K36" s="88"/>
    </row>
    <row r="37" spans="1:11" s="5" customFormat="1" ht="12.75">
      <c r="A37" s="54">
        <v>34</v>
      </c>
      <c r="B37" s="82" t="s">
        <v>21</v>
      </c>
      <c r="C37" s="86">
        <f t="shared" si="6"/>
        <v>6850</v>
      </c>
      <c r="D37" s="86">
        <f>SUM(D38)</f>
        <v>6850</v>
      </c>
      <c r="E37" s="86">
        <f aca="true" t="shared" si="10" ref="E37:K38">SUM(E38)</f>
        <v>0</v>
      </c>
      <c r="F37" s="86">
        <f t="shared" si="10"/>
        <v>0</v>
      </c>
      <c r="G37" s="86">
        <f t="shared" si="10"/>
        <v>0</v>
      </c>
      <c r="H37" s="86">
        <f t="shared" si="10"/>
        <v>0</v>
      </c>
      <c r="I37" s="86">
        <f t="shared" si="10"/>
        <v>0</v>
      </c>
      <c r="J37" s="86">
        <f t="shared" si="10"/>
        <v>0</v>
      </c>
      <c r="K37" s="86">
        <f t="shared" si="10"/>
        <v>0</v>
      </c>
    </row>
    <row r="38" spans="1:11" s="84" customFormat="1" ht="12.75">
      <c r="A38" s="54">
        <v>343</v>
      </c>
      <c r="B38" s="82" t="s">
        <v>22</v>
      </c>
      <c r="C38" s="86">
        <f t="shared" si="6"/>
        <v>6850</v>
      </c>
      <c r="D38" s="86">
        <f>SUM(D39)</f>
        <v>6850</v>
      </c>
      <c r="E38" s="86">
        <f t="shared" si="10"/>
        <v>0</v>
      </c>
      <c r="F38" s="86">
        <f t="shared" si="10"/>
        <v>0</v>
      </c>
      <c r="G38" s="86">
        <f t="shared" si="10"/>
        <v>0</v>
      </c>
      <c r="H38" s="86">
        <f t="shared" si="10"/>
        <v>0</v>
      </c>
      <c r="I38" s="86">
        <f t="shared" si="10"/>
        <v>0</v>
      </c>
      <c r="J38" s="86">
        <f t="shared" si="10"/>
        <v>0</v>
      </c>
      <c r="K38" s="86">
        <f t="shared" si="10"/>
        <v>0</v>
      </c>
    </row>
    <row r="39" spans="1:11" ht="14.25" customHeight="1">
      <c r="A39" s="108">
        <v>3431</v>
      </c>
      <c r="B39" s="76" t="s">
        <v>110</v>
      </c>
      <c r="C39" s="88">
        <f t="shared" si="6"/>
        <v>6850</v>
      </c>
      <c r="D39" s="88">
        <v>6850</v>
      </c>
      <c r="E39" s="88"/>
      <c r="F39" s="88"/>
      <c r="G39" s="88"/>
      <c r="H39" s="88"/>
      <c r="I39" s="88"/>
      <c r="J39" s="88"/>
      <c r="K39" s="88"/>
    </row>
    <row r="40" spans="1:11" s="84" customFormat="1" ht="24" customHeight="1" hidden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84" customFormat="1" ht="21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8.75" customHeight="1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5.5" customHeight="1">
      <c r="A43" s="107" t="s">
        <v>71</v>
      </c>
      <c r="B43" s="91" t="s">
        <v>37</v>
      </c>
      <c r="C43" s="92">
        <f>SUM(C44)</f>
        <v>91392.3</v>
      </c>
      <c r="D43" s="92">
        <f aca="true" t="shared" si="11" ref="D43:K43">SUM(D44)</f>
        <v>91392.3</v>
      </c>
      <c r="E43" s="92">
        <f t="shared" si="11"/>
        <v>0</v>
      </c>
      <c r="F43" s="92">
        <f t="shared" si="11"/>
        <v>0</v>
      </c>
      <c r="G43" s="92">
        <f t="shared" si="11"/>
        <v>0</v>
      </c>
      <c r="H43" s="92">
        <f t="shared" si="11"/>
        <v>0</v>
      </c>
      <c r="I43" s="92">
        <f t="shared" si="11"/>
        <v>0</v>
      </c>
      <c r="J43" s="92">
        <f t="shared" si="11"/>
        <v>0</v>
      </c>
      <c r="K43" s="92">
        <f t="shared" si="11"/>
        <v>0</v>
      </c>
    </row>
    <row r="44" spans="1:11" s="84" customFormat="1" ht="12.75">
      <c r="A44" s="54">
        <v>3</v>
      </c>
      <c r="B44" s="82" t="s">
        <v>33</v>
      </c>
      <c r="C44" s="86">
        <f>C45</f>
        <v>91392.3</v>
      </c>
      <c r="D44" s="86">
        <f>D45</f>
        <v>91392.3</v>
      </c>
      <c r="E44" s="86">
        <f aca="true" t="shared" si="12" ref="E44:J44">SUM(E45+E48)</f>
        <v>0</v>
      </c>
      <c r="F44" s="86">
        <f t="shared" si="12"/>
        <v>0</v>
      </c>
      <c r="G44" s="86">
        <f t="shared" si="12"/>
        <v>0</v>
      </c>
      <c r="H44" s="86">
        <f t="shared" si="12"/>
        <v>0</v>
      </c>
      <c r="I44" s="86">
        <f t="shared" si="12"/>
        <v>0</v>
      </c>
      <c r="J44" s="86">
        <f t="shared" si="12"/>
        <v>0</v>
      </c>
      <c r="K44" s="86">
        <f>SUM(K45+K48)</f>
        <v>0</v>
      </c>
    </row>
    <row r="45" spans="1:11" s="84" customFormat="1" ht="12.75">
      <c r="A45" s="54">
        <v>32</v>
      </c>
      <c r="B45" s="82" t="s">
        <v>17</v>
      </c>
      <c r="C45" s="86">
        <f>C46+C48</f>
        <v>91392.3</v>
      </c>
      <c r="D45" s="86">
        <f>D46+D48</f>
        <v>91392.3</v>
      </c>
      <c r="E45" s="86">
        <f aca="true" t="shared" si="13" ref="E45:K45">SUM(E46)</f>
        <v>0</v>
      </c>
      <c r="F45" s="86">
        <f t="shared" si="13"/>
        <v>0</v>
      </c>
      <c r="G45" s="86">
        <f t="shared" si="13"/>
        <v>0</v>
      </c>
      <c r="H45" s="86">
        <f t="shared" si="13"/>
        <v>0</v>
      </c>
      <c r="I45" s="86">
        <f t="shared" si="13"/>
        <v>0</v>
      </c>
      <c r="J45" s="86">
        <f t="shared" si="13"/>
        <v>0</v>
      </c>
      <c r="K45" s="86">
        <f t="shared" si="13"/>
        <v>0</v>
      </c>
    </row>
    <row r="46" spans="1:11" s="84" customFormat="1" ht="12.75">
      <c r="A46" s="54">
        <v>322</v>
      </c>
      <c r="B46" s="82" t="s">
        <v>19</v>
      </c>
      <c r="C46" s="86">
        <f>SUM(C47)</f>
        <v>23329.8</v>
      </c>
      <c r="D46" s="86">
        <f>SUM(D47)</f>
        <v>23329.8</v>
      </c>
      <c r="E46" s="86">
        <f aca="true" t="shared" si="14" ref="E46:K46">SUM(E47)</f>
        <v>0</v>
      </c>
      <c r="F46" s="86">
        <f t="shared" si="14"/>
        <v>0</v>
      </c>
      <c r="G46" s="86">
        <f t="shared" si="14"/>
        <v>0</v>
      </c>
      <c r="H46" s="86">
        <f t="shared" si="14"/>
        <v>0</v>
      </c>
      <c r="I46" s="86">
        <f t="shared" si="14"/>
        <v>0</v>
      </c>
      <c r="J46" s="86">
        <f t="shared" si="14"/>
        <v>0</v>
      </c>
      <c r="K46" s="86">
        <f t="shared" si="14"/>
        <v>0</v>
      </c>
    </row>
    <row r="47" spans="1:11" ht="12" customHeight="1">
      <c r="A47" s="108">
        <v>3224</v>
      </c>
      <c r="B47" s="76" t="s">
        <v>111</v>
      </c>
      <c r="C47" s="88">
        <f>D47</f>
        <v>23329.8</v>
      </c>
      <c r="D47" s="88">
        <v>23329.8</v>
      </c>
      <c r="E47" s="88"/>
      <c r="F47" s="88"/>
      <c r="G47" s="88"/>
      <c r="H47" s="88"/>
      <c r="I47" s="88"/>
      <c r="J47" s="88"/>
      <c r="K47" s="88"/>
    </row>
    <row r="48" spans="1:11" s="84" customFormat="1" ht="12.75">
      <c r="A48" s="54">
        <v>323</v>
      </c>
      <c r="B48" s="82" t="s">
        <v>20</v>
      </c>
      <c r="C48" s="86">
        <f>SUM(C49:C50)</f>
        <v>68062.5</v>
      </c>
      <c r="D48" s="86">
        <f>SUM(D49:D50)</f>
        <v>68062.5</v>
      </c>
      <c r="E48" s="86">
        <f aca="true" t="shared" si="15" ref="E48:J48">SUM(E49:E50)</f>
        <v>0</v>
      </c>
      <c r="F48" s="86">
        <f t="shared" si="15"/>
        <v>0</v>
      </c>
      <c r="G48" s="86">
        <f t="shared" si="15"/>
        <v>0</v>
      </c>
      <c r="H48" s="86">
        <f t="shared" si="15"/>
        <v>0</v>
      </c>
      <c r="I48" s="86">
        <f t="shared" si="15"/>
        <v>0</v>
      </c>
      <c r="J48" s="86">
        <f t="shared" si="15"/>
        <v>0</v>
      </c>
      <c r="K48" s="86">
        <f>SUM(K49:K50)</f>
        <v>0</v>
      </c>
    </row>
    <row r="49" spans="1:11" ht="12.75">
      <c r="A49" s="108">
        <v>3232</v>
      </c>
      <c r="B49" s="76" t="s">
        <v>112</v>
      </c>
      <c r="C49" s="88">
        <f>D49</f>
        <v>67000</v>
      </c>
      <c r="D49" s="88">
        <v>67000</v>
      </c>
      <c r="E49" s="88"/>
      <c r="F49" s="88"/>
      <c r="G49" s="88"/>
      <c r="H49" s="88"/>
      <c r="I49" s="88"/>
      <c r="J49" s="88"/>
      <c r="K49" s="88"/>
    </row>
    <row r="50" spans="1:11" ht="12.75">
      <c r="A50" s="108">
        <v>3237</v>
      </c>
      <c r="B50" s="76" t="s">
        <v>102</v>
      </c>
      <c r="C50" s="88">
        <f>D50</f>
        <v>1062.5</v>
      </c>
      <c r="D50" s="88">
        <v>1062.5</v>
      </c>
      <c r="E50" s="88"/>
      <c r="F50" s="88"/>
      <c r="G50" s="88"/>
      <c r="H50" s="88"/>
      <c r="I50" s="88"/>
      <c r="J50" s="88"/>
      <c r="K50" s="88"/>
    </row>
    <row r="51" spans="1:11" ht="18" customHeight="1">
      <c r="A51" s="107" t="s">
        <v>191</v>
      </c>
      <c r="B51" s="91" t="s">
        <v>192</v>
      </c>
      <c r="C51" s="92">
        <f>C52</f>
        <v>47965</v>
      </c>
      <c r="D51" s="92">
        <f>D52</f>
        <v>47965</v>
      </c>
      <c r="E51" s="92">
        <f aca="true" t="shared" si="16" ref="E51:K51">E52</f>
        <v>0</v>
      </c>
      <c r="F51" s="92">
        <f t="shared" si="16"/>
        <v>0</v>
      </c>
      <c r="G51" s="92">
        <f t="shared" si="16"/>
        <v>0</v>
      </c>
      <c r="H51" s="92">
        <f t="shared" si="16"/>
        <v>0</v>
      </c>
      <c r="I51" s="92">
        <f t="shared" si="16"/>
        <v>0</v>
      </c>
      <c r="J51" s="92">
        <f t="shared" si="16"/>
        <v>0</v>
      </c>
      <c r="K51" s="92">
        <f t="shared" si="16"/>
        <v>0</v>
      </c>
    </row>
    <row r="52" spans="1:11" ht="12.75">
      <c r="A52" s="108">
        <v>3223</v>
      </c>
      <c r="B52" s="76" t="s">
        <v>96</v>
      </c>
      <c r="C52" s="88">
        <v>47965</v>
      </c>
      <c r="D52" s="88">
        <v>47965</v>
      </c>
      <c r="E52" s="88"/>
      <c r="F52" s="88"/>
      <c r="G52" s="88"/>
      <c r="H52" s="88"/>
      <c r="I52" s="88"/>
      <c r="J52" s="88"/>
      <c r="K52" s="88"/>
    </row>
    <row r="53" spans="1:11" ht="18.75" customHeight="1">
      <c r="A53" s="106" t="s">
        <v>38</v>
      </c>
      <c r="B53" s="89" t="s">
        <v>39</v>
      </c>
      <c r="C53" s="90">
        <f>SUM(C54)</f>
        <v>0</v>
      </c>
      <c r="D53" s="90">
        <f aca="true" t="shared" si="17" ref="C53:E56">SUM(D54)</f>
        <v>0</v>
      </c>
      <c r="E53" s="90">
        <f t="shared" si="17"/>
        <v>0</v>
      </c>
      <c r="F53" s="90">
        <f aca="true" t="shared" si="18" ref="F53:K56">SUM(F54)</f>
        <v>0</v>
      </c>
      <c r="G53" s="90">
        <f t="shared" si="18"/>
        <v>0</v>
      </c>
      <c r="H53" s="90">
        <f t="shared" si="18"/>
        <v>0</v>
      </c>
      <c r="I53" s="90">
        <f t="shared" si="18"/>
        <v>0</v>
      </c>
      <c r="J53" s="90">
        <f t="shared" si="18"/>
        <v>0</v>
      </c>
      <c r="K53" s="90">
        <f t="shared" si="18"/>
        <v>0</v>
      </c>
    </row>
    <row r="54" spans="1:16" ht="24.75" customHeight="1">
      <c r="A54" s="171" t="s">
        <v>45</v>
      </c>
      <c r="B54" s="91" t="s">
        <v>131</v>
      </c>
      <c r="C54" s="92">
        <f t="shared" si="17"/>
        <v>0</v>
      </c>
      <c r="D54" s="92">
        <f t="shared" si="17"/>
        <v>0</v>
      </c>
      <c r="E54" s="92">
        <f t="shared" si="17"/>
        <v>0</v>
      </c>
      <c r="F54" s="92">
        <f t="shared" si="18"/>
        <v>0</v>
      </c>
      <c r="G54" s="92">
        <f t="shared" si="18"/>
        <v>0</v>
      </c>
      <c r="H54" s="92">
        <f t="shared" si="18"/>
        <v>0</v>
      </c>
      <c r="I54" s="92">
        <f t="shared" si="18"/>
        <v>0</v>
      </c>
      <c r="J54" s="92">
        <f t="shared" si="18"/>
        <v>0</v>
      </c>
      <c r="K54" s="92">
        <f t="shared" si="18"/>
        <v>0</v>
      </c>
      <c r="L54" s="229" t="s">
        <v>186</v>
      </c>
      <c r="M54" s="230"/>
      <c r="N54" s="230"/>
      <c r="O54" s="230"/>
      <c r="P54" s="230"/>
    </row>
    <row r="55" spans="1:11" s="84" customFormat="1" ht="15.75" customHeight="1">
      <c r="A55" s="109" t="s">
        <v>40</v>
      </c>
      <c r="B55" s="83" t="s">
        <v>23</v>
      </c>
      <c r="C55" s="87">
        <f t="shared" si="17"/>
        <v>0</v>
      </c>
      <c r="D55" s="87">
        <f t="shared" si="17"/>
        <v>0</v>
      </c>
      <c r="E55" s="87">
        <f t="shared" si="17"/>
        <v>0</v>
      </c>
      <c r="F55" s="87">
        <f t="shared" si="18"/>
        <v>0</v>
      </c>
      <c r="G55" s="87">
        <f t="shared" si="18"/>
        <v>0</v>
      </c>
      <c r="H55" s="87">
        <f t="shared" si="18"/>
        <v>0</v>
      </c>
      <c r="I55" s="87">
        <f t="shared" si="18"/>
        <v>0</v>
      </c>
      <c r="J55" s="87">
        <f t="shared" si="18"/>
        <v>0</v>
      </c>
      <c r="K55" s="87">
        <f t="shared" si="18"/>
        <v>0</v>
      </c>
    </row>
    <row r="56" spans="1:11" s="84" customFormat="1" ht="15.75" customHeight="1">
      <c r="A56" s="109" t="s">
        <v>41</v>
      </c>
      <c r="B56" s="83" t="s">
        <v>208</v>
      </c>
      <c r="C56" s="87">
        <f t="shared" si="17"/>
        <v>0</v>
      </c>
      <c r="D56" s="87">
        <f t="shared" si="17"/>
        <v>0</v>
      </c>
      <c r="E56" s="87">
        <f t="shared" si="17"/>
        <v>0</v>
      </c>
      <c r="F56" s="87">
        <f t="shared" si="18"/>
        <v>0</v>
      </c>
      <c r="G56" s="87">
        <f t="shared" si="18"/>
        <v>0</v>
      </c>
      <c r="H56" s="87">
        <f t="shared" si="18"/>
        <v>0</v>
      </c>
      <c r="I56" s="87">
        <f t="shared" si="18"/>
        <v>0</v>
      </c>
      <c r="J56" s="87">
        <f t="shared" si="18"/>
        <v>0</v>
      </c>
      <c r="K56" s="87">
        <f t="shared" si="18"/>
        <v>0</v>
      </c>
    </row>
    <row r="57" spans="1:11" s="84" customFormat="1" ht="13.5" customHeight="1">
      <c r="A57" s="109" t="s">
        <v>43</v>
      </c>
      <c r="B57" s="83" t="s">
        <v>44</v>
      </c>
      <c r="C57" s="87">
        <f>C58</f>
        <v>0</v>
      </c>
      <c r="D57" s="87">
        <f>D58</f>
        <v>0</v>
      </c>
      <c r="E57" s="87"/>
      <c r="F57" s="87"/>
      <c r="G57" s="87"/>
      <c r="H57" s="87"/>
      <c r="I57" s="87"/>
      <c r="J57" s="87"/>
      <c r="K57" s="87"/>
    </row>
    <row r="58" spans="1:11" ht="12.75" customHeight="1">
      <c r="A58" s="108">
        <v>4511</v>
      </c>
      <c r="B58" s="76" t="s">
        <v>44</v>
      </c>
      <c r="C58" s="88">
        <f>D58</f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</row>
    <row r="59" spans="1:11" ht="17.25" customHeight="1">
      <c r="A59" s="106" t="s">
        <v>38</v>
      </c>
      <c r="B59" s="89" t="s">
        <v>46</v>
      </c>
      <c r="C59" s="90">
        <f>SUM(C60+C75+C81+C99+C86)</f>
        <v>99967</v>
      </c>
      <c r="D59" s="90">
        <f>SUM(D60+D75+D81+D99+D86)</f>
        <v>99967</v>
      </c>
      <c r="E59" s="90">
        <f aca="true" t="shared" si="19" ref="E59:K59">SUM(E60+E75+E81+E99+E86)</f>
        <v>0</v>
      </c>
      <c r="F59" s="90">
        <f t="shared" si="19"/>
        <v>0</v>
      </c>
      <c r="G59" s="90">
        <f t="shared" si="19"/>
        <v>0</v>
      </c>
      <c r="H59" s="90">
        <f t="shared" si="19"/>
        <v>0</v>
      </c>
      <c r="I59" s="90">
        <f t="shared" si="19"/>
        <v>0</v>
      </c>
      <c r="J59" s="90">
        <f t="shared" si="19"/>
        <v>0</v>
      </c>
      <c r="K59" s="90">
        <f t="shared" si="19"/>
        <v>0</v>
      </c>
    </row>
    <row r="60" spans="1:11" ht="27" customHeight="1">
      <c r="A60" s="107" t="s">
        <v>48</v>
      </c>
      <c r="B60" s="91" t="s">
        <v>49</v>
      </c>
      <c r="C60" s="92">
        <f aca="true" t="shared" si="20" ref="C60:K60">SUM(C61)</f>
        <v>2500</v>
      </c>
      <c r="D60" s="92">
        <f t="shared" si="20"/>
        <v>2500</v>
      </c>
      <c r="E60" s="92">
        <f t="shared" si="20"/>
        <v>0</v>
      </c>
      <c r="F60" s="92">
        <f t="shared" si="20"/>
        <v>0</v>
      </c>
      <c r="G60" s="92">
        <f t="shared" si="20"/>
        <v>0</v>
      </c>
      <c r="H60" s="92">
        <f t="shared" si="20"/>
        <v>0</v>
      </c>
      <c r="I60" s="92">
        <f t="shared" si="20"/>
        <v>0</v>
      </c>
      <c r="J60" s="92">
        <f t="shared" si="20"/>
        <v>0</v>
      </c>
      <c r="K60" s="92">
        <f t="shared" si="20"/>
        <v>0</v>
      </c>
    </row>
    <row r="61" spans="1:11" s="84" customFormat="1" ht="12.75">
      <c r="A61" s="54">
        <v>3</v>
      </c>
      <c r="B61" s="82" t="s">
        <v>33</v>
      </c>
      <c r="C61" s="86">
        <f>D61+E61+F61++H61+I61+J61+K61</f>
        <v>2500</v>
      </c>
      <c r="D61" s="86">
        <f aca="true" t="shared" si="21" ref="D61:K61">SUM(D62)</f>
        <v>2500</v>
      </c>
      <c r="E61" s="86">
        <f t="shared" si="21"/>
        <v>0</v>
      </c>
      <c r="F61" s="86">
        <f t="shared" si="21"/>
        <v>0</v>
      </c>
      <c r="G61" s="86">
        <f t="shared" si="21"/>
        <v>0</v>
      </c>
      <c r="H61" s="86">
        <f t="shared" si="21"/>
        <v>0</v>
      </c>
      <c r="I61" s="86">
        <f t="shared" si="21"/>
        <v>0</v>
      </c>
      <c r="J61" s="86">
        <f t="shared" si="21"/>
        <v>0</v>
      </c>
      <c r="K61" s="86">
        <f t="shared" si="21"/>
        <v>0</v>
      </c>
    </row>
    <row r="62" spans="1:11" s="84" customFormat="1" ht="12.75">
      <c r="A62" s="54">
        <v>32</v>
      </c>
      <c r="B62" s="82" t="s">
        <v>17</v>
      </c>
      <c r="C62" s="86">
        <f aca="true" t="shared" si="22" ref="C62:C74">D62+E62+F62++H62+I62+J62+K62</f>
        <v>2500</v>
      </c>
      <c r="D62" s="86">
        <f>D63+D67+D71+D73</f>
        <v>2500</v>
      </c>
      <c r="E62" s="86">
        <f aca="true" t="shared" si="23" ref="E62:K62">SUM(E73)</f>
        <v>0</v>
      </c>
      <c r="F62" s="86">
        <f t="shared" si="23"/>
        <v>0</v>
      </c>
      <c r="G62" s="86">
        <f t="shared" si="23"/>
        <v>0</v>
      </c>
      <c r="H62" s="86">
        <f t="shared" si="23"/>
        <v>0</v>
      </c>
      <c r="I62" s="86">
        <f t="shared" si="23"/>
        <v>0</v>
      </c>
      <c r="J62" s="86">
        <f t="shared" si="23"/>
        <v>0</v>
      </c>
      <c r="K62" s="86">
        <f t="shared" si="23"/>
        <v>0</v>
      </c>
    </row>
    <row r="63" spans="1:11" s="84" customFormat="1" ht="12.75">
      <c r="A63" s="54">
        <v>321</v>
      </c>
      <c r="B63" s="82" t="s">
        <v>18</v>
      </c>
      <c r="C63" s="86">
        <f t="shared" si="22"/>
        <v>2500</v>
      </c>
      <c r="D63" s="86">
        <f>D64+D65+D66</f>
        <v>2500</v>
      </c>
      <c r="E63" s="86"/>
      <c r="F63" s="86"/>
      <c r="G63" s="86"/>
      <c r="H63" s="86"/>
      <c r="I63" s="86"/>
      <c r="J63" s="86"/>
      <c r="K63" s="86"/>
    </row>
    <row r="64" spans="1:11" s="84" customFormat="1" ht="12.75">
      <c r="A64" s="108">
        <v>3211</v>
      </c>
      <c r="B64" s="76" t="s">
        <v>92</v>
      </c>
      <c r="C64" s="88">
        <f t="shared" si="22"/>
        <v>2500</v>
      </c>
      <c r="D64" s="88">
        <v>2500</v>
      </c>
      <c r="E64" s="88"/>
      <c r="F64" s="88"/>
      <c r="G64" s="88"/>
      <c r="H64" s="88"/>
      <c r="I64" s="88"/>
      <c r="J64" s="88"/>
      <c r="K64" s="88"/>
    </row>
    <row r="65" spans="1:11" s="84" customFormat="1" ht="12.75">
      <c r="A65" s="108">
        <v>3213</v>
      </c>
      <c r="B65" s="76" t="s">
        <v>93</v>
      </c>
      <c r="C65" s="88">
        <f t="shared" si="22"/>
        <v>0</v>
      </c>
      <c r="D65" s="88"/>
      <c r="E65" s="88"/>
      <c r="F65" s="88"/>
      <c r="G65" s="88"/>
      <c r="H65" s="88"/>
      <c r="I65" s="88"/>
      <c r="J65" s="88"/>
      <c r="K65" s="88"/>
    </row>
    <row r="66" spans="1:11" s="84" customFormat="1" ht="12.75">
      <c r="A66" s="108">
        <v>3214</v>
      </c>
      <c r="B66" s="76" t="s">
        <v>94</v>
      </c>
      <c r="C66" s="88">
        <f t="shared" si="22"/>
        <v>0</v>
      </c>
      <c r="D66" s="88"/>
      <c r="E66" s="88"/>
      <c r="F66" s="88"/>
      <c r="G66" s="88"/>
      <c r="H66" s="88"/>
      <c r="I66" s="88"/>
      <c r="J66" s="88"/>
      <c r="K66" s="88"/>
    </row>
    <row r="67" spans="1:11" s="84" customFormat="1" ht="12.75">
      <c r="A67" s="121">
        <v>322</v>
      </c>
      <c r="B67" s="122" t="s">
        <v>19</v>
      </c>
      <c r="C67" s="86">
        <f t="shared" si="22"/>
        <v>0</v>
      </c>
      <c r="D67" s="123">
        <f>SUM(D68:D70)</f>
        <v>0</v>
      </c>
      <c r="E67" s="123"/>
      <c r="F67" s="123"/>
      <c r="G67" s="123"/>
      <c r="H67" s="123"/>
      <c r="I67" s="123"/>
      <c r="J67" s="123"/>
      <c r="K67" s="123"/>
    </row>
    <row r="68" spans="1:11" s="84" customFormat="1" ht="14.25" customHeight="1">
      <c r="A68" s="108">
        <v>3221</v>
      </c>
      <c r="B68" s="76" t="s">
        <v>95</v>
      </c>
      <c r="C68" s="88">
        <f t="shared" si="22"/>
        <v>0</v>
      </c>
      <c r="D68" s="88"/>
      <c r="E68" s="88"/>
      <c r="F68" s="88"/>
      <c r="G68" s="88"/>
      <c r="H68" s="88"/>
      <c r="I68" s="88"/>
      <c r="J68" s="88"/>
      <c r="K68" s="88"/>
    </row>
    <row r="69" spans="1:11" s="84" customFormat="1" ht="12.75">
      <c r="A69" s="108">
        <v>3222</v>
      </c>
      <c r="B69" s="76" t="s">
        <v>122</v>
      </c>
      <c r="C69" s="88">
        <f t="shared" si="22"/>
        <v>0</v>
      </c>
      <c r="D69" s="88"/>
      <c r="E69" s="88"/>
      <c r="F69" s="88"/>
      <c r="G69" s="88"/>
      <c r="H69" s="88"/>
      <c r="I69" s="88"/>
      <c r="J69" s="88"/>
      <c r="K69" s="88"/>
    </row>
    <row r="70" spans="1:11" s="84" customFormat="1" ht="12.75">
      <c r="A70" s="108">
        <v>3225</v>
      </c>
      <c r="B70" s="76" t="s">
        <v>132</v>
      </c>
      <c r="C70" s="88">
        <f t="shared" si="22"/>
        <v>0</v>
      </c>
      <c r="D70" s="88"/>
      <c r="E70" s="88"/>
      <c r="F70" s="88"/>
      <c r="G70" s="88"/>
      <c r="H70" s="88"/>
      <c r="I70" s="88"/>
      <c r="J70" s="88"/>
      <c r="K70" s="88"/>
    </row>
    <row r="71" spans="1:11" s="84" customFormat="1" ht="12.75">
      <c r="A71" s="54">
        <v>323</v>
      </c>
      <c r="B71" s="82" t="s">
        <v>20</v>
      </c>
      <c r="C71" s="86">
        <f t="shared" si="22"/>
        <v>0</v>
      </c>
      <c r="D71" s="86">
        <f>SUM(D72)</f>
        <v>0</v>
      </c>
      <c r="E71" s="86"/>
      <c r="F71" s="86"/>
      <c r="G71" s="86"/>
      <c r="H71" s="86"/>
      <c r="I71" s="86"/>
      <c r="J71" s="86"/>
      <c r="K71" s="86"/>
    </row>
    <row r="72" spans="1:11" s="84" customFormat="1" ht="12.75">
      <c r="A72" s="108">
        <v>3237</v>
      </c>
      <c r="B72" s="76" t="s">
        <v>102</v>
      </c>
      <c r="C72" s="88">
        <f t="shared" si="22"/>
        <v>0</v>
      </c>
      <c r="D72" s="88"/>
      <c r="E72" s="88"/>
      <c r="F72" s="88"/>
      <c r="G72" s="88"/>
      <c r="H72" s="88"/>
      <c r="I72" s="88"/>
      <c r="J72" s="88"/>
      <c r="K72" s="88"/>
    </row>
    <row r="73" spans="1:11" s="84" customFormat="1" ht="13.5" customHeight="1">
      <c r="A73" s="54">
        <v>329</v>
      </c>
      <c r="B73" s="82" t="s">
        <v>105</v>
      </c>
      <c r="C73" s="86">
        <f t="shared" si="22"/>
        <v>0</v>
      </c>
      <c r="D73" s="86">
        <f aca="true" t="shared" si="24" ref="D73:K73">SUM(D74)</f>
        <v>0</v>
      </c>
      <c r="E73" s="86">
        <f t="shared" si="24"/>
        <v>0</v>
      </c>
      <c r="F73" s="86">
        <f t="shared" si="24"/>
        <v>0</v>
      </c>
      <c r="G73" s="86">
        <f t="shared" si="24"/>
        <v>0</v>
      </c>
      <c r="H73" s="86">
        <f t="shared" si="24"/>
        <v>0</v>
      </c>
      <c r="I73" s="86">
        <f t="shared" si="24"/>
        <v>0</v>
      </c>
      <c r="J73" s="86">
        <f t="shared" si="24"/>
        <v>0</v>
      </c>
      <c r="K73" s="86">
        <f t="shared" si="24"/>
        <v>0</v>
      </c>
    </row>
    <row r="74" spans="1:11" ht="12.75">
      <c r="A74" s="108">
        <v>3299</v>
      </c>
      <c r="B74" s="76" t="s">
        <v>105</v>
      </c>
      <c r="C74" s="88">
        <f t="shared" si="22"/>
        <v>0</v>
      </c>
      <c r="D74" s="88"/>
      <c r="E74" s="88"/>
      <c r="F74" s="88"/>
      <c r="G74" s="88"/>
      <c r="H74" s="88"/>
      <c r="I74" s="88"/>
      <c r="J74" s="88"/>
      <c r="K74" s="88"/>
    </row>
    <row r="75" spans="1:11" ht="24.75" customHeight="1">
      <c r="A75" s="107" t="s">
        <v>50</v>
      </c>
      <c r="B75" s="91" t="s">
        <v>51</v>
      </c>
      <c r="C75" s="92">
        <f>SUM(C76)</f>
        <v>0</v>
      </c>
      <c r="D75" s="92">
        <f aca="true" t="shared" si="25" ref="D75:K76">SUM(D76)</f>
        <v>0</v>
      </c>
      <c r="E75" s="92">
        <f t="shared" si="25"/>
        <v>0</v>
      </c>
      <c r="F75" s="92">
        <f t="shared" si="25"/>
        <v>0</v>
      </c>
      <c r="G75" s="92">
        <f t="shared" si="25"/>
        <v>0</v>
      </c>
      <c r="H75" s="92">
        <f t="shared" si="25"/>
        <v>0</v>
      </c>
      <c r="I75" s="92">
        <f t="shared" si="25"/>
        <v>0</v>
      </c>
      <c r="J75" s="92">
        <f t="shared" si="25"/>
        <v>0</v>
      </c>
      <c r="K75" s="92">
        <f t="shared" si="25"/>
        <v>0</v>
      </c>
    </row>
    <row r="76" spans="1:11" s="84" customFormat="1" ht="12.75">
      <c r="A76" s="54">
        <v>3</v>
      </c>
      <c r="B76" s="82" t="s">
        <v>33</v>
      </c>
      <c r="C76" s="86">
        <f>SUM(C77)</f>
        <v>0</v>
      </c>
      <c r="D76" s="86">
        <f t="shared" si="25"/>
        <v>0</v>
      </c>
      <c r="E76" s="86">
        <f t="shared" si="25"/>
        <v>0</v>
      </c>
      <c r="F76" s="86">
        <f t="shared" si="25"/>
        <v>0</v>
      </c>
      <c r="G76" s="86">
        <f t="shared" si="25"/>
        <v>0</v>
      </c>
      <c r="H76" s="86">
        <f t="shared" si="25"/>
        <v>0</v>
      </c>
      <c r="I76" s="86">
        <f t="shared" si="25"/>
        <v>0</v>
      </c>
      <c r="J76" s="86">
        <f t="shared" si="25"/>
        <v>0</v>
      </c>
      <c r="K76" s="86">
        <f t="shared" si="25"/>
        <v>0</v>
      </c>
    </row>
    <row r="77" spans="1:11" s="84" customFormat="1" ht="12.75">
      <c r="A77" s="54">
        <v>32</v>
      </c>
      <c r="B77" s="82" t="s">
        <v>17</v>
      </c>
      <c r="C77" s="86">
        <f>SUM(C78)</f>
        <v>0</v>
      </c>
      <c r="D77" s="86">
        <f aca="true" t="shared" si="26" ref="D77:K77">SUM(D78)</f>
        <v>0</v>
      </c>
      <c r="E77" s="86">
        <f t="shared" si="26"/>
        <v>0</v>
      </c>
      <c r="F77" s="86">
        <f t="shared" si="26"/>
        <v>0</v>
      </c>
      <c r="G77" s="86">
        <f t="shared" si="26"/>
        <v>0</v>
      </c>
      <c r="H77" s="86">
        <f t="shared" si="26"/>
        <v>0</v>
      </c>
      <c r="I77" s="86">
        <f t="shared" si="26"/>
        <v>0</v>
      </c>
      <c r="J77" s="86">
        <f t="shared" si="26"/>
        <v>0</v>
      </c>
      <c r="K77" s="86">
        <f t="shared" si="26"/>
        <v>0</v>
      </c>
    </row>
    <row r="78" spans="1:11" s="84" customFormat="1" ht="13.5" customHeight="1">
      <c r="A78" s="54">
        <v>329</v>
      </c>
      <c r="B78" s="82" t="s">
        <v>105</v>
      </c>
      <c r="C78" s="86">
        <f>SUM(C79+C80)</f>
        <v>0</v>
      </c>
      <c r="D78" s="86">
        <f aca="true" t="shared" si="27" ref="D78:J78">SUM(D79+D80)</f>
        <v>0</v>
      </c>
      <c r="E78" s="86">
        <f t="shared" si="27"/>
        <v>0</v>
      </c>
      <c r="F78" s="86">
        <f t="shared" si="27"/>
        <v>0</v>
      </c>
      <c r="G78" s="86">
        <f t="shared" si="27"/>
        <v>0</v>
      </c>
      <c r="H78" s="86">
        <f t="shared" si="27"/>
        <v>0</v>
      </c>
      <c r="I78" s="86">
        <f t="shared" si="27"/>
        <v>0</v>
      </c>
      <c r="J78" s="86">
        <f t="shared" si="27"/>
        <v>0</v>
      </c>
      <c r="K78" s="86">
        <f>SUM(K79+K80)</f>
        <v>0</v>
      </c>
    </row>
    <row r="79" spans="1:11" ht="14.25" customHeight="1">
      <c r="A79" s="108">
        <v>3291</v>
      </c>
      <c r="B79" s="76" t="s">
        <v>117</v>
      </c>
      <c r="C79" s="88">
        <f>D79</f>
        <v>0</v>
      </c>
      <c r="D79" s="88"/>
      <c r="E79" s="88"/>
      <c r="F79" s="88"/>
      <c r="G79" s="88"/>
      <c r="H79" s="88"/>
      <c r="I79" s="88"/>
      <c r="J79" s="88"/>
      <c r="K79" s="88"/>
    </row>
    <row r="80" spans="1:11" ht="12.75">
      <c r="A80" s="108">
        <v>3299</v>
      </c>
      <c r="B80" s="76" t="s">
        <v>105</v>
      </c>
      <c r="C80" s="88">
        <f>D80</f>
        <v>0</v>
      </c>
      <c r="D80" s="88"/>
      <c r="E80" s="88"/>
      <c r="F80" s="88"/>
      <c r="G80" s="88"/>
      <c r="H80" s="88"/>
      <c r="I80" s="88"/>
      <c r="J80" s="88"/>
      <c r="K80" s="88"/>
    </row>
    <row r="81" spans="1:11" ht="22.5" customHeight="1">
      <c r="A81" s="107" t="s">
        <v>168</v>
      </c>
      <c r="B81" s="91" t="s">
        <v>169</v>
      </c>
      <c r="C81" s="92">
        <f>SUM(C82)</f>
        <v>4000</v>
      </c>
      <c r="D81" s="92">
        <f aca="true" t="shared" si="28" ref="D81:K84">SUM(D82)</f>
        <v>4000</v>
      </c>
      <c r="E81" s="92">
        <f t="shared" si="28"/>
        <v>0</v>
      </c>
      <c r="F81" s="92">
        <f t="shared" si="28"/>
        <v>0</v>
      </c>
      <c r="G81" s="92">
        <f t="shared" si="28"/>
        <v>0</v>
      </c>
      <c r="H81" s="92">
        <f t="shared" si="28"/>
        <v>0</v>
      </c>
      <c r="I81" s="92">
        <f t="shared" si="28"/>
        <v>0</v>
      </c>
      <c r="J81" s="92">
        <f t="shared" si="28"/>
        <v>0</v>
      </c>
      <c r="K81" s="92">
        <f t="shared" si="28"/>
        <v>0</v>
      </c>
    </row>
    <row r="82" spans="1:11" s="84" customFormat="1" ht="12.75">
      <c r="A82" s="54">
        <v>3</v>
      </c>
      <c r="B82" s="82" t="s">
        <v>33</v>
      </c>
      <c r="C82" s="86">
        <f>SUM(C83)</f>
        <v>4000</v>
      </c>
      <c r="D82" s="86">
        <f t="shared" si="28"/>
        <v>4000</v>
      </c>
      <c r="E82" s="86">
        <f t="shared" si="28"/>
        <v>0</v>
      </c>
      <c r="F82" s="86">
        <f t="shared" si="28"/>
        <v>0</v>
      </c>
      <c r="G82" s="86">
        <f t="shared" si="28"/>
        <v>0</v>
      </c>
      <c r="H82" s="86">
        <f t="shared" si="28"/>
        <v>0</v>
      </c>
      <c r="I82" s="86">
        <f t="shared" si="28"/>
        <v>0</v>
      </c>
      <c r="J82" s="86">
        <f t="shared" si="28"/>
        <v>0</v>
      </c>
      <c r="K82" s="86">
        <f t="shared" si="28"/>
        <v>0</v>
      </c>
    </row>
    <row r="83" spans="1:11" s="84" customFormat="1" ht="12.75">
      <c r="A83" s="54">
        <v>32</v>
      </c>
      <c r="B83" s="82" t="s">
        <v>17</v>
      </c>
      <c r="C83" s="86">
        <f>SUM(C84)</f>
        <v>4000</v>
      </c>
      <c r="D83" s="86">
        <f t="shared" si="28"/>
        <v>4000</v>
      </c>
      <c r="E83" s="86">
        <f t="shared" si="28"/>
        <v>0</v>
      </c>
      <c r="F83" s="86">
        <f t="shared" si="28"/>
        <v>0</v>
      </c>
      <c r="G83" s="86">
        <f t="shared" si="28"/>
        <v>0</v>
      </c>
      <c r="H83" s="86">
        <f t="shared" si="28"/>
        <v>0</v>
      </c>
      <c r="I83" s="86">
        <f t="shared" si="28"/>
        <v>0</v>
      </c>
      <c r="J83" s="86">
        <f t="shared" si="28"/>
        <v>0</v>
      </c>
      <c r="K83" s="86">
        <f t="shared" si="28"/>
        <v>0</v>
      </c>
    </row>
    <row r="84" spans="1:11" s="84" customFormat="1" ht="12.75">
      <c r="A84" s="54">
        <v>323</v>
      </c>
      <c r="B84" s="82" t="s">
        <v>20</v>
      </c>
      <c r="C84" s="86">
        <f>SUM(C85)</f>
        <v>4000</v>
      </c>
      <c r="D84" s="86">
        <f t="shared" si="28"/>
        <v>4000</v>
      </c>
      <c r="E84" s="86">
        <f t="shared" si="28"/>
        <v>0</v>
      </c>
      <c r="F84" s="86">
        <f t="shared" si="28"/>
        <v>0</v>
      </c>
      <c r="G84" s="86">
        <f t="shared" si="28"/>
        <v>0</v>
      </c>
      <c r="H84" s="86">
        <f t="shared" si="28"/>
        <v>0</v>
      </c>
      <c r="I84" s="86">
        <f t="shared" si="28"/>
        <v>0</v>
      </c>
      <c r="J84" s="86">
        <f t="shared" si="28"/>
        <v>0</v>
      </c>
      <c r="K84" s="86">
        <f t="shared" si="28"/>
        <v>0</v>
      </c>
    </row>
    <row r="85" spans="1:11" ht="12.75">
      <c r="A85" s="108">
        <v>3237</v>
      </c>
      <c r="B85" s="76" t="s">
        <v>102</v>
      </c>
      <c r="C85" s="88">
        <f>D85</f>
        <v>4000</v>
      </c>
      <c r="D85" s="88">
        <v>4000</v>
      </c>
      <c r="E85" s="88"/>
      <c r="F85" s="88"/>
      <c r="G85" s="88"/>
      <c r="H85" s="88"/>
      <c r="I85" s="88"/>
      <c r="J85" s="88"/>
      <c r="K85" s="88"/>
    </row>
    <row r="86" spans="1:11" ht="23.25" customHeight="1">
      <c r="A86" s="107" t="s">
        <v>58</v>
      </c>
      <c r="B86" s="91" t="s">
        <v>180</v>
      </c>
      <c r="C86" s="92">
        <f>SUM(C87)</f>
        <v>53565</v>
      </c>
      <c r="D86" s="92">
        <f>SUM(D87)</f>
        <v>53565</v>
      </c>
      <c r="E86" s="92">
        <f aca="true" t="shared" si="29" ref="E86:K87">SUM(E87)</f>
        <v>0</v>
      </c>
      <c r="F86" s="92">
        <f t="shared" si="29"/>
        <v>0</v>
      </c>
      <c r="G86" s="92">
        <f t="shared" si="29"/>
        <v>0</v>
      </c>
      <c r="H86" s="92">
        <f t="shared" si="29"/>
        <v>0</v>
      </c>
      <c r="I86" s="92">
        <f t="shared" si="29"/>
        <v>0</v>
      </c>
      <c r="J86" s="92">
        <f t="shared" si="29"/>
        <v>0</v>
      </c>
      <c r="K86" s="92">
        <f t="shared" si="29"/>
        <v>0</v>
      </c>
    </row>
    <row r="87" spans="1:11" s="5" customFormat="1" ht="12.75">
      <c r="A87" s="54">
        <v>3</v>
      </c>
      <c r="B87" s="82" t="s">
        <v>33</v>
      </c>
      <c r="C87" s="86">
        <f>SUM(C88+C95)</f>
        <v>53565</v>
      </c>
      <c r="D87" s="86">
        <f>SUM(D88+D95)</f>
        <v>53565</v>
      </c>
      <c r="E87" s="86">
        <f t="shared" si="29"/>
        <v>0</v>
      </c>
      <c r="F87" s="86">
        <f t="shared" si="29"/>
        <v>0</v>
      </c>
      <c r="G87" s="86">
        <f t="shared" si="29"/>
        <v>0</v>
      </c>
      <c r="H87" s="86">
        <f t="shared" si="29"/>
        <v>0</v>
      </c>
      <c r="I87" s="86">
        <f t="shared" si="29"/>
        <v>0</v>
      </c>
      <c r="J87" s="86">
        <f t="shared" si="29"/>
        <v>0</v>
      </c>
      <c r="K87" s="86">
        <f t="shared" si="29"/>
        <v>0</v>
      </c>
    </row>
    <row r="88" spans="1:11" s="5" customFormat="1" ht="12.75">
      <c r="A88" s="54">
        <v>31</v>
      </c>
      <c r="B88" s="82" t="s">
        <v>13</v>
      </c>
      <c r="C88" s="86">
        <f>SUM(C89+C91+C93)</f>
        <v>51635</v>
      </c>
      <c r="D88" s="86">
        <f>SUM(D89+D91+D93)</f>
        <v>51635</v>
      </c>
      <c r="E88" s="86">
        <f aca="true" t="shared" si="30" ref="E88:J88">SUM(E89+E91+E93)</f>
        <v>0</v>
      </c>
      <c r="F88" s="86">
        <f t="shared" si="30"/>
        <v>0</v>
      </c>
      <c r="G88" s="86">
        <f t="shared" si="30"/>
        <v>0</v>
      </c>
      <c r="H88" s="86">
        <f t="shared" si="30"/>
        <v>0</v>
      </c>
      <c r="I88" s="86">
        <f t="shared" si="30"/>
        <v>0</v>
      </c>
      <c r="J88" s="86">
        <f t="shared" si="30"/>
        <v>0</v>
      </c>
      <c r="K88" s="86">
        <f>SUM(K89+K91+K93)</f>
        <v>0</v>
      </c>
    </row>
    <row r="89" spans="1:11" s="84" customFormat="1" ht="12.75">
      <c r="A89" s="54">
        <v>311</v>
      </c>
      <c r="B89" s="82" t="s">
        <v>14</v>
      </c>
      <c r="C89" s="86">
        <f>SUM(C90)</f>
        <v>43050</v>
      </c>
      <c r="D89" s="86">
        <f>SUM(D90)</f>
        <v>43050</v>
      </c>
      <c r="E89" s="86">
        <f aca="true" t="shared" si="31" ref="E89:K89">SUM(E90)</f>
        <v>0</v>
      </c>
      <c r="F89" s="86">
        <f t="shared" si="31"/>
        <v>0</v>
      </c>
      <c r="G89" s="86">
        <f t="shared" si="31"/>
        <v>0</v>
      </c>
      <c r="H89" s="86">
        <f t="shared" si="31"/>
        <v>0</v>
      </c>
      <c r="I89" s="86">
        <f t="shared" si="31"/>
        <v>0</v>
      </c>
      <c r="J89" s="86">
        <f t="shared" si="31"/>
        <v>0</v>
      </c>
      <c r="K89" s="86">
        <f t="shared" si="31"/>
        <v>0</v>
      </c>
    </row>
    <row r="90" spans="1:11" ht="12.75">
      <c r="A90" s="108">
        <v>3111</v>
      </c>
      <c r="B90" s="76" t="s">
        <v>118</v>
      </c>
      <c r="C90" s="88">
        <f>D90</f>
        <v>43050</v>
      </c>
      <c r="D90" s="88">
        <v>43050</v>
      </c>
      <c r="E90" s="88"/>
      <c r="F90" s="88"/>
      <c r="G90" s="88"/>
      <c r="H90" s="88"/>
      <c r="I90" s="88"/>
      <c r="J90" s="88"/>
      <c r="K90" s="88"/>
    </row>
    <row r="91" spans="1:11" s="84" customFormat="1" ht="12.75">
      <c r="A91" s="54">
        <v>312</v>
      </c>
      <c r="B91" s="82" t="s">
        <v>15</v>
      </c>
      <c r="C91" s="86">
        <f>SUM(C92)</f>
        <v>1500</v>
      </c>
      <c r="D91" s="86">
        <f>SUM(D92)</f>
        <v>1500</v>
      </c>
      <c r="E91" s="86">
        <f aca="true" t="shared" si="32" ref="E91:K91">SUM(E92)</f>
        <v>0</v>
      </c>
      <c r="F91" s="86">
        <f t="shared" si="32"/>
        <v>0</v>
      </c>
      <c r="G91" s="86">
        <f t="shared" si="32"/>
        <v>0</v>
      </c>
      <c r="H91" s="86">
        <f t="shared" si="32"/>
        <v>0</v>
      </c>
      <c r="I91" s="86">
        <f t="shared" si="32"/>
        <v>0</v>
      </c>
      <c r="J91" s="86">
        <f t="shared" si="32"/>
        <v>0</v>
      </c>
      <c r="K91" s="86">
        <f t="shared" si="32"/>
        <v>0</v>
      </c>
    </row>
    <row r="92" spans="1:11" ht="12.75">
      <c r="A92" s="108">
        <v>3121</v>
      </c>
      <c r="B92" s="76" t="s">
        <v>15</v>
      </c>
      <c r="C92" s="88">
        <f>D92</f>
        <v>1500</v>
      </c>
      <c r="D92" s="88">
        <v>1500</v>
      </c>
      <c r="E92" s="88"/>
      <c r="F92" s="88"/>
      <c r="G92" s="88"/>
      <c r="H92" s="88"/>
      <c r="I92" s="88"/>
      <c r="J92" s="88"/>
      <c r="K92" s="88"/>
    </row>
    <row r="93" spans="1:11" s="84" customFormat="1" ht="12.75">
      <c r="A93" s="109">
        <v>313</v>
      </c>
      <c r="B93" s="83" t="s">
        <v>16</v>
      </c>
      <c r="C93" s="87">
        <f>SUM(C94)</f>
        <v>7085</v>
      </c>
      <c r="D93" s="87">
        <f>SUM(D94)</f>
        <v>7085</v>
      </c>
      <c r="E93" s="87">
        <f aca="true" t="shared" si="33" ref="E93:K93">SUM(E94)</f>
        <v>0</v>
      </c>
      <c r="F93" s="87">
        <f t="shared" si="33"/>
        <v>0</v>
      </c>
      <c r="G93" s="87">
        <f t="shared" si="33"/>
        <v>0</v>
      </c>
      <c r="H93" s="87">
        <f t="shared" si="33"/>
        <v>0</v>
      </c>
      <c r="I93" s="87">
        <f t="shared" si="33"/>
        <v>0</v>
      </c>
      <c r="J93" s="87">
        <f t="shared" si="33"/>
        <v>0</v>
      </c>
      <c r="K93" s="87">
        <f t="shared" si="33"/>
        <v>0</v>
      </c>
    </row>
    <row r="94" spans="1:11" ht="14.25" customHeight="1">
      <c r="A94" s="108">
        <v>3132</v>
      </c>
      <c r="B94" s="76" t="s">
        <v>115</v>
      </c>
      <c r="C94" s="88">
        <f>D94</f>
        <v>7085</v>
      </c>
      <c r="D94" s="88">
        <v>7085</v>
      </c>
      <c r="E94" s="88"/>
      <c r="F94" s="88"/>
      <c r="G94" s="88"/>
      <c r="H94" s="88"/>
      <c r="I94" s="88"/>
      <c r="J94" s="88"/>
      <c r="K94" s="88"/>
    </row>
    <row r="95" spans="1:11" s="84" customFormat="1" ht="12.75">
      <c r="A95" s="54">
        <v>32</v>
      </c>
      <c r="B95" s="82" t="s">
        <v>17</v>
      </c>
      <c r="C95" s="86">
        <f>SUM(C96)</f>
        <v>1930</v>
      </c>
      <c r="D95" s="86">
        <f>SUM(D96)</f>
        <v>1930</v>
      </c>
      <c r="E95" s="86">
        <f aca="true" t="shared" si="34" ref="E95:K95">SUM(E96)</f>
        <v>0</v>
      </c>
      <c r="F95" s="86">
        <f t="shared" si="34"/>
        <v>0</v>
      </c>
      <c r="G95" s="86">
        <f t="shared" si="34"/>
        <v>0</v>
      </c>
      <c r="H95" s="86">
        <f t="shared" si="34"/>
        <v>0</v>
      </c>
      <c r="I95" s="86">
        <f t="shared" si="34"/>
        <v>0</v>
      </c>
      <c r="J95" s="86">
        <f t="shared" si="34"/>
        <v>0</v>
      </c>
      <c r="K95" s="86">
        <f t="shared" si="34"/>
        <v>0</v>
      </c>
    </row>
    <row r="96" spans="1:11" s="84" customFormat="1" ht="12.75">
      <c r="A96" s="54">
        <v>321</v>
      </c>
      <c r="B96" s="82" t="s">
        <v>18</v>
      </c>
      <c r="C96" s="86">
        <f>C97+C98</f>
        <v>1930</v>
      </c>
      <c r="D96" s="86">
        <f>SUM(D97+D98)</f>
        <v>1930</v>
      </c>
      <c r="E96" s="86">
        <f aca="true" t="shared" si="35" ref="E96:J96">SUM(E97+E98)</f>
        <v>0</v>
      </c>
      <c r="F96" s="86">
        <f t="shared" si="35"/>
        <v>0</v>
      </c>
      <c r="G96" s="86">
        <f t="shared" si="35"/>
        <v>0</v>
      </c>
      <c r="H96" s="86">
        <f t="shared" si="35"/>
        <v>0</v>
      </c>
      <c r="I96" s="86">
        <f t="shared" si="35"/>
        <v>0</v>
      </c>
      <c r="J96" s="86">
        <f t="shared" si="35"/>
        <v>0</v>
      </c>
      <c r="K96" s="86">
        <f>SUM(K97+K98)</f>
        <v>0</v>
      </c>
    </row>
    <row r="97" spans="1:11" ht="12.75">
      <c r="A97" s="108">
        <v>3211</v>
      </c>
      <c r="B97" s="76" t="s">
        <v>92</v>
      </c>
      <c r="C97" s="86">
        <v>0</v>
      </c>
      <c r="D97" s="88">
        <v>0</v>
      </c>
      <c r="E97" s="88"/>
      <c r="F97" s="88"/>
      <c r="G97" s="88">
        <v>0</v>
      </c>
      <c r="H97" s="88"/>
      <c r="I97" s="88"/>
      <c r="J97" s="88"/>
      <c r="K97" s="88"/>
    </row>
    <row r="98" spans="1:11" ht="14.25" customHeight="1">
      <c r="A98" s="108">
        <v>3212</v>
      </c>
      <c r="B98" s="76" t="s">
        <v>116</v>
      </c>
      <c r="C98" s="88">
        <f>D98</f>
        <v>1930</v>
      </c>
      <c r="D98" s="88">
        <v>1930</v>
      </c>
      <c r="E98" s="88"/>
      <c r="F98" s="88"/>
      <c r="G98" s="88"/>
      <c r="H98" s="88"/>
      <c r="I98" s="88"/>
      <c r="J98" s="88"/>
      <c r="K98" s="88"/>
    </row>
    <row r="99" spans="1:11" ht="24.75" customHeight="1">
      <c r="A99" s="107" t="s">
        <v>187</v>
      </c>
      <c r="B99" s="91" t="s">
        <v>188</v>
      </c>
      <c r="C99" s="92">
        <f>SUM(C100)</f>
        <v>39902</v>
      </c>
      <c r="D99" s="92">
        <f>SUM(D100)</f>
        <v>39902</v>
      </c>
      <c r="E99" s="92">
        <f>SUM(E100)</f>
        <v>0</v>
      </c>
      <c r="F99" s="92">
        <f aca="true" t="shared" si="36" ref="F99:K99">SUM(F100)</f>
        <v>0</v>
      </c>
      <c r="G99" s="92">
        <f t="shared" si="36"/>
        <v>0</v>
      </c>
      <c r="H99" s="92">
        <f t="shared" si="36"/>
        <v>0</v>
      </c>
      <c r="I99" s="92">
        <f t="shared" si="36"/>
        <v>0</v>
      </c>
      <c r="J99" s="92">
        <f t="shared" si="36"/>
        <v>0</v>
      </c>
      <c r="K99" s="92">
        <f t="shared" si="36"/>
        <v>0</v>
      </c>
    </row>
    <row r="100" spans="1:11" s="5" customFormat="1" ht="12.75">
      <c r="A100" s="54">
        <v>3</v>
      </c>
      <c r="B100" s="82" t="s">
        <v>33</v>
      </c>
      <c r="C100" s="86">
        <f>SUM(D100:K100)</f>
        <v>39902</v>
      </c>
      <c r="D100" s="86">
        <f>SUM(D101+D108)</f>
        <v>39902</v>
      </c>
      <c r="E100" s="86">
        <f aca="true" t="shared" si="37" ref="E100:K100">SUM(E101)</f>
        <v>0</v>
      </c>
      <c r="F100" s="86">
        <f t="shared" si="37"/>
        <v>0</v>
      </c>
      <c r="G100" s="86">
        <f t="shared" si="37"/>
        <v>0</v>
      </c>
      <c r="H100" s="86">
        <f t="shared" si="37"/>
        <v>0</v>
      </c>
      <c r="I100" s="86">
        <f t="shared" si="37"/>
        <v>0</v>
      </c>
      <c r="J100" s="86">
        <f t="shared" si="37"/>
        <v>0</v>
      </c>
      <c r="K100" s="86">
        <f t="shared" si="37"/>
        <v>0</v>
      </c>
    </row>
    <row r="101" spans="1:11" s="5" customFormat="1" ht="12.75">
      <c r="A101" s="54">
        <v>31</v>
      </c>
      <c r="B101" s="82" t="s">
        <v>13</v>
      </c>
      <c r="C101" s="86">
        <f aca="true" t="shared" si="38" ref="C101:C111">SUM(D101:K101)</f>
        <v>38060</v>
      </c>
      <c r="D101" s="86">
        <f>SUM(D102+D104+D106)</f>
        <v>38060</v>
      </c>
      <c r="E101" s="86">
        <f aca="true" t="shared" si="39" ref="E101:J101">SUM(E102+E104+E106)</f>
        <v>0</v>
      </c>
      <c r="F101" s="86">
        <f t="shared" si="39"/>
        <v>0</v>
      </c>
      <c r="G101" s="86">
        <f t="shared" si="39"/>
        <v>0</v>
      </c>
      <c r="H101" s="86">
        <f t="shared" si="39"/>
        <v>0</v>
      </c>
      <c r="I101" s="86">
        <f t="shared" si="39"/>
        <v>0</v>
      </c>
      <c r="J101" s="86">
        <f t="shared" si="39"/>
        <v>0</v>
      </c>
      <c r="K101" s="86">
        <f>SUM(K102+K104+K106)</f>
        <v>0</v>
      </c>
    </row>
    <row r="102" spans="1:11" s="5" customFormat="1" ht="12.75">
      <c r="A102" s="54">
        <v>311</v>
      </c>
      <c r="B102" s="82" t="s">
        <v>14</v>
      </c>
      <c r="C102" s="86">
        <f t="shared" si="38"/>
        <v>29600</v>
      </c>
      <c r="D102" s="86">
        <f>SUM(D103)</f>
        <v>29600</v>
      </c>
      <c r="E102" s="86">
        <f aca="true" t="shared" si="40" ref="E102:K102">SUM(E103)</f>
        <v>0</v>
      </c>
      <c r="F102" s="86">
        <f t="shared" si="40"/>
        <v>0</v>
      </c>
      <c r="G102" s="86">
        <f t="shared" si="40"/>
        <v>0</v>
      </c>
      <c r="H102" s="86">
        <f t="shared" si="40"/>
        <v>0</v>
      </c>
      <c r="I102" s="86">
        <f t="shared" si="40"/>
        <v>0</v>
      </c>
      <c r="J102" s="86">
        <f t="shared" si="40"/>
        <v>0</v>
      </c>
      <c r="K102" s="86">
        <f t="shared" si="40"/>
        <v>0</v>
      </c>
    </row>
    <row r="103" spans="1:11" ht="12.75">
      <c r="A103" s="108">
        <v>3111</v>
      </c>
      <c r="B103" s="76" t="s">
        <v>118</v>
      </c>
      <c r="C103" s="88">
        <f t="shared" si="38"/>
        <v>29600</v>
      </c>
      <c r="D103" s="88">
        <v>29600</v>
      </c>
      <c r="E103" s="88"/>
      <c r="F103" s="88"/>
      <c r="G103" s="88"/>
      <c r="H103" s="88"/>
      <c r="I103" s="88"/>
      <c r="J103" s="88"/>
      <c r="K103" s="88"/>
    </row>
    <row r="104" spans="1:11" s="5" customFormat="1" ht="12.75">
      <c r="A104" s="54">
        <v>312</v>
      </c>
      <c r="B104" s="82" t="s">
        <v>15</v>
      </c>
      <c r="C104" s="86">
        <f t="shared" si="38"/>
        <v>5240</v>
      </c>
      <c r="D104" s="86">
        <f>SUM(D105)</f>
        <v>5240</v>
      </c>
      <c r="E104" s="86">
        <f aca="true" t="shared" si="41" ref="E104:K104">SUM(E105)</f>
        <v>0</v>
      </c>
      <c r="F104" s="86">
        <f t="shared" si="41"/>
        <v>0</v>
      </c>
      <c r="G104" s="86">
        <f t="shared" si="41"/>
        <v>0</v>
      </c>
      <c r="H104" s="86">
        <f t="shared" si="41"/>
        <v>0</v>
      </c>
      <c r="I104" s="86">
        <f t="shared" si="41"/>
        <v>0</v>
      </c>
      <c r="J104" s="86">
        <f t="shared" si="41"/>
        <v>0</v>
      </c>
      <c r="K104" s="86">
        <f t="shared" si="41"/>
        <v>0</v>
      </c>
    </row>
    <row r="105" spans="1:11" ht="12.75">
      <c r="A105" s="108">
        <v>3121</v>
      </c>
      <c r="B105" s="76" t="s">
        <v>15</v>
      </c>
      <c r="C105" s="88">
        <f t="shared" si="38"/>
        <v>5240</v>
      </c>
      <c r="D105" s="88">
        <v>5240</v>
      </c>
      <c r="E105" s="88"/>
      <c r="F105" s="88"/>
      <c r="G105" s="88"/>
      <c r="H105" s="88"/>
      <c r="I105" s="88"/>
      <c r="J105" s="88"/>
      <c r="K105" s="88"/>
    </row>
    <row r="106" spans="1:11" s="5" customFormat="1" ht="12.75">
      <c r="A106" s="54">
        <v>313</v>
      </c>
      <c r="B106" s="82" t="s">
        <v>16</v>
      </c>
      <c r="C106" s="87">
        <f t="shared" si="38"/>
        <v>3220</v>
      </c>
      <c r="D106" s="86">
        <f>SUM(D107)</f>
        <v>3220</v>
      </c>
      <c r="E106" s="86">
        <f aca="true" t="shared" si="42" ref="E106:K106">SUM(E107)</f>
        <v>0</v>
      </c>
      <c r="F106" s="86">
        <f t="shared" si="42"/>
        <v>0</v>
      </c>
      <c r="G106" s="86">
        <f t="shared" si="42"/>
        <v>0</v>
      </c>
      <c r="H106" s="86">
        <f t="shared" si="42"/>
        <v>0</v>
      </c>
      <c r="I106" s="86">
        <f t="shared" si="42"/>
        <v>0</v>
      </c>
      <c r="J106" s="86">
        <f t="shared" si="42"/>
        <v>0</v>
      </c>
      <c r="K106" s="86">
        <f t="shared" si="42"/>
        <v>0</v>
      </c>
    </row>
    <row r="107" spans="1:11" ht="14.25" customHeight="1">
      <c r="A107" s="108">
        <v>3132</v>
      </c>
      <c r="B107" s="76" t="s">
        <v>115</v>
      </c>
      <c r="C107" s="88">
        <f t="shared" si="38"/>
        <v>3220</v>
      </c>
      <c r="D107" s="88">
        <v>3220</v>
      </c>
      <c r="E107" s="88"/>
      <c r="F107" s="88"/>
      <c r="G107" s="88"/>
      <c r="H107" s="88"/>
      <c r="I107" s="88"/>
      <c r="J107" s="88"/>
      <c r="K107" s="88"/>
    </row>
    <row r="108" spans="1:11" s="5" customFormat="1" ht="12.75">
      <c r="A108" s="54">
        <v>32</v>
      </c>
      <c r="B108" s="82" t="s">
        <v>17</v>
      </c>
      <c r="C108" s="86">
        <f t="shared" si="38"/>
        <v>1842</v>
      </c>
      <c r="D108" s="86">
        <f>SUM(D109)</f>
        <v>1842</v>
      </c>
      <c r="E108" s="86">
        <f aca="true" t="shared" si="43" ref="E108:K108">SUM(E109)</f>
        <v>0</v>
      </c>
      <c r="F108" s="86">
        <f t="shared" si="43"/>
        <v>0</v>
      </c>
      <c r="G108" s="86">
        <f t="shared" si="43"/>
        <v>0</v>
      </c>
      <c r="H108" s="86">
        <f t="shared" si="43"/>
        <v>0</v>
      </c>
      <c r="I108" s="86">
        <f t="shared" si="43"/>
        <v>0</v>
      </c>
      <c r="J108" s="86">
        <f t="shared" si="43"/>
        <v>0</v>
      </c>
      <c r="K108" s="86">
        <f t="shared" si="43"/>
        <v>0</v>
      </c>
    </row>
    <row r="109" spans="1:11" s="5" customFormat="1" ht="12.75">
      <c r="A109" s="54">
        <v>321</v>
      </c>
      <c r="B109" s="82" t="s">
        <v>18</v>
      </c>
      <c r="C109" s="86">
        <f t="shared" si="38"/>
        <v>1842</v>
      </c>
      <c r="D109" s="86">
        <f>SUM(D110+D111)</f>
        <v>1842</v>
      </c>
      <c r="E109" s="86">
        <f aca="true" t="shared" si="44" ref="E109:J109">SUM(E110+E111)</f>
        <v>0</v>
      </c>
      <c r="F109" s="86">
        <f t="shared" si="44"/>
        <v>0</v>
      </c>
      <c r="G109" s="86">
        <f t="shared" si="44"/>
        <v>0</v>
      </c>
      <c r="H109" s="86">
        <f t="shared" si="44"/>
        <v>0</v>
      </c>
      <c r="I109" s="86">
        <f t="shared" si="44"/>
        <v>0</v>
      </c>
      <c r="J109" s="86">
        <f t="shared" si="44"/>
        <v>0</v>
      </c>
      <c r="K109" s="86">
        <f>SUM(K110+K111)</f>
        <v>0</v>
      </c>
    </row>
    <row r="110" spans="1:11" ht="12.75">
      <c r="A110" s="108">
        <v>3211</v>
      </c>
      <c r="B110" s="76" t="s">
        <v>92</v>
      </c>
      <c r="C110" s="88">
        <f t="shared" si="38"/>
        <v>342</v>
      </c>
      <c r="D110" s="88">
        <v>342</v>
      </c>
      <c r="E110" s="88"/>
      <c r="F110" s="88"/>
      <c r="G110" s="88"/>
      <c r="H110" s="88"/>
      <c r="I110" s="88"/>
      <c r="J110" s="88"/>
      <c r="K110" s="88"/>
    </row>
    <row r="111" spans="1:11" ht="12.75" customHeight="1">
      <c r="A111" s="108">
        <v>3212</v>
      </c>
      <c r="B111" s="76" t="s">
        <v>116</v>
      </c>
      <c r="C111" s="88">
        <f t="shared" si="38"/>
        <v>1500</v>
      </c>
      <c r="D111" s="88">
        <v>1500</v>
      </c>
      <c r="E111" s="88"/>
      <c r="F111" s="88"/>
      <c r="G111" s="88"/>
      <c r="H111" s="88"/>
      <c r="I111" s="88"/>
      <c r="J111" s="88"/>
      <c r="K111" s="88"/>
    </row>
    <row r="112" spans="1:11" ht="25.5">
      <c r="A112" s="106" t="s">
        <v>38</v>
      </c>
      <c r="B112" s="89" t="s">
        <v>189</v>
      </c>
      <c r="C112" s="90">
        <f>C113</f>
        <v>24200</v>
      </c>
      <c r="D112" s="90">
        <f aca="true" t="shared" si="45" ref="D112:K112">D113</f>
        <v>24200</v>
      </c>
      <c r="E112" s="90">
        <f t="shared" si="45"/>
        <v>0</v>
      </c>
      <c r="F112" s="90">
        <f t="shared" si="45"/>
        <v>0</v>
      </c>
      <c r="G112" s="90">
        <f t="shared" si="45"/>
        <v>0</v>
      </c>
      <c r="H112" s="90">
        <f t="shared" si="45"/>
        <v>0</v>
      </c>
      <c r="I112" s="90">
        <f t="shared" si="45"/>
        <v>0</v>
      </c>
      <c r="J112" s="90">
        <f t="shared" si="45"/>
        <v>0</v>
      </c>
      <c r="K112" s="90">
        <f t="shared" si="45"/>
        <v>0</v>
      </c>
    </row>
    <row r="113" spans="1:11" ht="33" customHeight="1">
      <c r="A113" s="107" t="s">
        <v>161</v>
      </c>
      <c r="B113" s="91" t="s">
        <v>190</v>
      </c>
      <c r="C113" s="92">
        <f>SUM(C114)</f>
        <v>24200</v>
      </c>
      <c r="D113" s="92">
        <f aca="true" t="shared" si="46" ref="D113:K116">SUM(D114)</f>
        <v>24200</v>
      </c>
      <c r="E113" s="92">
        <f t="shared" si="46"/>
        <v>0</v>
      </c>
      <c r="F113" s="92">
        <f t="shared" si="46"/>
        <v>0</v>
      </c>
      <c r="G113" s="92">
        <f t="shared" si="46"/>
        <v>0</v>
      </c>
      <c r="H113" s="92">
        <f t="shared" si="46"/>
        <v>0</v>
      </c>
      <c r="I113" s="92">
        <f t="shared" si="46"/>
        <v>0</v>
      </c>
      <c r="J113" s="92">
        <f t="shared" si="46"/>
        <v>0</v>
      </c>
      <c r="K113" s="92">
        <f t="shared" si="46"/>
        <v>0</v>
      </c>
    </row>
    <row r="114" spans="1:11" s="84" customFormat="1" ht="12.75">
      <c r="A114" s="54">
        <v>3</v>
      </c>
      <c r="B114" s="82" t="s">
        <v>33</v>
      </c>
      <c r="C114" s="86">
        <f>SUM(C115)</f>
        <v>24200</v>
      </c>
      <c r="D114" s="86">
        <f t="shared" si="46"/>
        <v>24200</v>
      </c>
      <c r="E114" s="86">
        <f t="shared" si="46"/>
        <v>0</v>
      </c>
      <c r="F114" s="86">
        <f t="shared" si="46"/>
        <v>0</v>
      </c>
      <c r="G114" s="86">
        <f t="shared" si="46"/>
        <v>0</v>
      </c>
      <c r="H114" s="86">
        <f t="shared" si="46"/>
        <v>0</v>
      </c>
      <c r="I114" s="86">
        <f t="shared" si="46"/>
        <v>0</v>
      </c>
      <c r="J114" s="86">
        <f t="shared" si="46"/>
        <v>0</v>
      </c>
      <c r="K114" s="86">
        <f t="shared" si="46"/>
        <v>0</v>
      </c>
    </row>
    <row r="115" spans="1:11" s="84" customFormat="1" ht="25.5">
      <c r="A115" s="54">
        <v>37</v>
      </c>
      <c r="B115" s="82" t="s">
        <v>113</v>
      </c>
      <c r="C115" s="86">
        <f>SUM(C116)</f>
        <v>24200</v>
      </c>
      <c r="D115" s="86">
        <f t="shared" si="46"/>
        <v>24200</v>
      </c>
      <c r="E115" s="86">
        <f t="shared" si="46"/>
        <v>0</v>
      </c>
      <c r="F115" s="86">
        <f t="shared" si="46"/>
        <v>0</v>
      </c>
      <c r="G115" s="86">
        <f t="shared" si="46"/>
        <v>0</v>
      </c>
      <c r="H115" s="86">
        <f t="shared" si="46"/>
        <v>0</v>
      </c>
      <c r="I115" s="86">
        <f t="shared" si="46"/>
        <v>0</v>
      </c>
      <c r="J115" s="86">
        <f t="shared" si="46"/>
        <v>0</v>
      </c>
      <c r="K115" s="86">
        <f t="shared" si="46"/>
        <v>0</v>
      </c>
    </row>
    <row r="116" spans="1:11" s="84" customFormat="1" ht="25.5">
      <c r="A116" s="54">
        <v>372</v>
      </c>
      <c r="B116" s="82" t="s">
        <v>114</v>
      </c>
      <c r="C116" s="86">
        <f>SUM(C117)</f>
        <v>24200</v>
      </c>
      <c r="D116" s="86">
        <f t="shared" si="46"/>
        <v>24200</v>
      </c>
      <c r="E116" s="86">
        <f t="shared" si="46"/>
        <v>0</v>
      </c>
      <c r="F116" s="86">
        <f t="shared" si="46"/>
        <v>0</v>
      </c>
      <c r="G116" s="86">
        <f t="shared" si="46"/>
        <v>0</v>
      </c>
      <c r="H116" s="86">
        <f t="shared" si="46"/>
        <v>0</v>
      </c>
      <c r="I116" s="86">
        <f t="shared" si="46"/>
        <v>0</v>
      </c>
      <c r="J116" s="86">
        <f t="shared" si="46"/>
        <v>0</v>
      </c>
      <c r="K116" s="86">
        <f t="shared" si="46"/>
        <v>0</v>
      </c>
    </row>
    <row r="117" spans="1:11" ht="25.5">
      <c r="A117" s="108">
        <v>3723</v>
      </c>
      <c r="B117" s="76" t="s">
        <v>164</v>
      </c>
      <c r="C117" s="88">
        <f>D117</f>
        <v>24200</v>
      </c>
      <c r="D117" s="88">
        <v>24200</v>
      </c>
      <c r="E117" s="88"/>
      <c r="F117" s="88"/>
      <c r="G117" s="88"/>
      <c r="H117" s="88"/>
      <c r="I117" s="88"/>
      <c r="J117" s="88"/>
      <c r="K117" s="88"/>
    </row>
    <row r="118" spans="1:11" ht="19.5" customHeight="1">
      <c r="A118" s="106" t="s">
        <v>59</v>
      </c>
      <c r="B118" s="89" t="s">
        <v>60</v>
      </c>
      <c r="C118" s="90">
        <f aca="true" t="shared" si="47" ref="C118:K118">SUM(C119+C132)</f>
        <v>145125</v>
      </c>
      <c r="D118" s="90">
        <f t="shared" si="47"/>
        <v>145125</v>
      </c>
      <c r="E118" s="90">
        <f t="shared" si="47"/>
        <v>0</v>
      </c>
      <c r="F118" s="90">
        <f t="shared" si="47"/>
        <v>0</v>
      </c>
      <c r="G118" s="90">
        <f t="shared" si="47"/>
        <v>0</v>
      </c>
      <c r="H118" s="90">
        <f t="shared" si="47"/>
        <v>0</v>
      </c>
      <c r="I118" s="90">
        <f t="shared" si="47"/>
        <v>0</v>
      </c>
      <c r="J118" s="90">
        <f t="shared" si="47"/>
        <v>0</v>
      </c>
      <c r="K118" s="90">
        <f t="shared" si="47"/>
        <v>0</v>
      </c>
    </row>
    <row r="119" spans="1:11" ht="28.5" customHeight="1">
      <c r="A119" s="107" t="s">
        <v>61</v>
      </c>
      <c r="B119" s="91" t="s">
        <v>62</v>
      </c>
      <c r="C119" s="92">
        <f>C120+C125</f>
        <v>145125</v>
      </c>
      <c r="D119" s="92">
        <f>D120+D125</f>
        <v>145125</v>
      </c>
      <c r="E119" s="92">
        <f aca="true" t="shared" si="48" ref="E119:K119">SUM(E120)</f>
        <v>0</v>
      </c>
      <c r="F119" s="92">
        <f t="shared" si="48"/>
        <v>0</v>
      </c>
      <c r="G119" s="92">
        <f t="shared" si="48"/>
        <v>0</v>
      </c>
      <c r="H119" s="92">
        <f t="shared" si="48"/>
        <v>0</v>
      </c>
      <c r="I119" s="92">
        <f t="shared" si="48"/>
        <v>0</v>
      </c>
      <c r="J119" s="92">
        <f t="shared" si="48"/>
        <v>0</v>
      </c>
      <c r="K119" s="92">
        <f t="shared" si="48"/>
        <v>0</v>
      </c>
    </row>
    <row r="120" spans="1:14" s="84" customFormat="1" ht="15" customHeight="1">
      <c r="A120" s="109">
        <v>3</v>
      </c>
      <c r="B120" s="82" t="s">
        <v>33</v>
      </c>
      <c r="C120" s="97">
        <v>30000</v>
      </c>
      <c r="D120" s="97">
        <v>30000</v>
      </c>
      <c r="E120" s="87"/>
      <c r="F120" s="87"/>
      <c r="G120" s="87"/>
      <c r="H120" s="87"/>
      <c r="I120" s="87"/>
      <c r="J120" s="87"/>
      <c r="K120" s="87"/>
      <c r="N120" s="183"/>
    </row>
    <row r="121" spans="1:14" s="84" customFormat="1" ht="15" customHeight="1">
      <c r="A121" s="109">
        <v>32</v>
      </c>
      <c r="B121" s="82" t="s">
        <v>17</v>
      </c>
      <c r="C121" s="97">
        <v>30000</v>
      </c>
      <c r="D121" s="97">
        <v>30000</v>
      </c>
      <c r="E121" s="87"/>
      <c r="F121" s="87"/>
      <c r="G121" s="87"/>
      <c r="H121" s="87"/>
      <c r="I121" s="87"/>
      <c r="J121" s="87"/>
      <c r="K121" s="87"/>
      <c r="N121" s="183"/>
    </row>
    <row r="122" spans="1:14" s="84" customFormat="1" ht="15" customHeight="1">
      <c r="A122" s="109">
        <v>322</v>
      </c>
      <c r="B122" s="122" t="s">
        <v>19</v>
      </c>
      <c r="C122" s="97">
        <v>30000</v>
      </c>
      <c r="D122" s="97">
        <v>30000</v>
      </c>
      <c r="E122" s="87"/>
      <c r="F122" s="87"/>
      <c r="G122" s="87"/>
      <c r="H122" s="87"/>
      <c r="I122" s="87"/>
      <c r="J122" s="87"/>
      <c r="K122" s="87"/>
      <c r="N122" s="183"/>
    </row>
    <row r="123" spans="1:14" s="84" customFormat="1" ht="15" customHeight="1">
      <c r="A123" s="113">
        <v>3225</v>
      </c>
      <c r="B123" s="76" t="s">
        <v>132</v>
      </c>
      <c r="C123" s="97">
        <v>30000</v>
      </c>
      <c r="D123" s="97">
        <v>30000</v>
      </c>
      <c r="E123" s="87"/>
      <c r="F123" s="87"/>
      <c r="G123" s="87"/>
      <c r="H123" s="87"/>
      <c r="I123" s="87"/>
      <c r="J123" s="87"/>
      <c r="K123" s="87"/>
      <c r="N123" s="183"/>
    </row>
    <row r="124" spans="1:11" s="84" customFormat="1" ht="15.75" customHeight="1" hidden="1">
      <c r="A124" s="109"/>
      <c r="B124" s="83"/>
      <c r="C124" s="87"/>
      <c r="D124" s="87"/>
      <c r="E124" s="87"/>
      <c r="F124" s="87"/>
      <c r="G124" s="87"/>
      <c r="H124" s="87"/>
      <c r="I124" s="87"/>
      <c r="J124" s="87"/>
      <c r="K124" s="87"/>
    </row>
    <row r="125" spans="1:11" s="84" customFormat="1" ht="15.75" customHeight="1">
      <c r="A125" s="109">
        <v>4</v>
      </c>
      <c r="B125" s="83" t="s">
        <v>23</v>
      </c>
      <c r="C125" s="87">
        <f>C126</f>
        <v>115125</v>
      </c>
      <c r="D125" s="87">
        <f>D126</f>
        <v>115125</v>
      </c>
      <c r="E125" s="87"/>
      <c r="F125" s="87"/>
      <c r="G125" s="87"/>
      <c r="H125" s="87"/>
      <c r="I125" s="87"/>
      <c r="J125" s="87"/>
      <c r="K125" s="87"/>
    </row>
    <row r="126" spans="1:11" s="84" customFormat="1" ht="15.75" customHeight="1">
      <c r="A126" s="109">
        <v>42</v>
      </c>
      <c r="B126" s="83" t="s">
        <v>119</v>
      </c>
      <c r="C126" s="87">
        <f>C127+C129</f>
        <v>115125</v>
      </c>
      <c r="D126" s="87">
        <f>D127+D129</f>
        <v>115125</v>
      </c>
      <c r="E126" s="87">
        <f aca="true" t="shared" si="49" ref="E126:K126">SUM(E129)</f>
        <v>0</v>
      </c>
      <c r="F126" s="87">
        <f t="shared" si="49"/>
        <v>0</v>
      </c>
      <c r="G126" s="87">
        <f t="shared" si="49"/>
        <v>0</v>
      </c>
      <c r="H126" s="87">
        <f t="shared" si="49"/>
        <v>0</v>
      </c>
      <c r="I126" s="87">
        <f t="shared" si="49"/>
        <v>0</v>
      </c>
      <c r="J126" s="87">
        <f t="shared" si="49"/>
        <v>0</v>
      </c>
      <c r="K126" s="87">
        <f t="shared" si="49"/>
        <v>0</v>
      </c>
    </row>
    <row r="127" spans="1:11" s="84" customFormat="1" ht="13.5" customHeight="1">
      <c r="A127" s="109">
        <v>421</v>
      </c>
      <c r="B127" s="83" t="s">
        <v>213</v>
      </c>
      <c r="C127" s="87">
        <f>C128</f>
        <v>35125</v>
      </c>
      <c r="D127" s="87">
        <f>D128</f>
        <v>35125</v>
      </c>
      <c r="E127" s="87"/>
      <c r="F127" s="87"/>
      <c r="G127" s="87"/>
      <c r="H127" s="87"/>
      <c r="I127" s="87"/>
      <c r="J127" s="87"/>
      <c r="K127" s="87"/>
    </row>
    <row r="128" spans="1:11" s="84" customFormat="1" ht="12.75" customHeight="1">
      <c r="A128" s="108">
        <v>4212</v>
      </c>
      <c r="B128" s="76" t="s">
        <v>214</v>
      </c>
      <c r="C128" s="87">
        <v>35125</v>
      </c>
      <c r="D128" s="87">
        <v>35125</v>
      </c>
      <c r="E128" s="87"/>
      <c r="F128" s="87"/>
      <c r="G128" s="87"/>
      <c r="H128" s="87"/>
      <c r="I128" s="87"/>
      <c r="J128" s="87"/>
      <c r="K128" s="87"/>
    </row>
    <row r="129" spans="1:11" s="84" customFormat="1" ht="12.75">
      <c r="A129" s="109">
        <v>422</v>
      </c>
      <c r="B129" s="83" t="s">
        <v>120</v>
      </c>
      <c r="C129" s="87">
        <f>SUM(C130:C131)</f>
        <v>80000</v>
      </c>
      <c r="D129" s="87">
        <f>SUM(D130+D131)</f>
        <v>80000</v>
      </c>
      <c r="E129" s="87">
        <f aca="true" t="shared" si="50" ref="E129:K129">SUM(E130)</f>
        <v>0</v>
      </c>
      <c r="F129" s="87">
        <f t="shared" si="50"/>
        <v>0</v>
      </c>
      <c r="G129" s="87">
        <f t="shared" si="50"/>
        <v>0</v>
      </c>
      <c r="H129" s="87">
        <f t="shared" si="50"/>
        <v>0</v>
      </c>
      <c r="I129" s="87">
        <f t="shared" si="50"/>
        <v>0</v>
      </c>
      <c r="J129" s="87">
        <f t="shared" si="50"/>
        <v>0</v>
      </c>
      <c r="K129" s="87">
        <f t="shared" si="50"/>
        <v>0</v>
      </c>
    </row>
    <row r="130" spans="1:11" ht="12.75">
      <c r="A130" s="108">
        <v>4221</v>
      </c>
      <c r="B130" s="76" t="s">
        <v>125</v>
      </c>
      <c r="C130" s="88">
        <f>D130</f>
        <v>40000</v>
      </c>
      <c r="D130" s="88">
        <v>40000</v>
      </c>
      <c r="E130" s="88"/>
      <c r="F130" s="88"/>
      <c r="G130" s="88"/>
      <c r="H130" s="88"/>
      <c r="I130" s="88"/>
      <c r="J130" s="88"/>
      <c r="K130" s="88"/>
    </row>
    <row r="131" spans="1:11" ht="12.75" customHeight="1">
      <c r="A131" s="108">
        <v>4227</v>
      </c>
      <c r="B131" s="76" t="s">
        <v>154</v>
      </c>
      <c r="C131" s="88">
        <f>D131</f>
        <v>40000</v>
      </c>
      <c r="D131" s="88">
        <v>40000</v>
      </c>
      <c r="E131" s="88"/>
      <c r="F131" s="88"/>
      <c r="G131" s="88"/>
      <c r="H131" s="88"/>
      <c r="I131" s="88"/>
      <c r="J131" s="88"/>
      <c r="K131" s="88"/>
    </row>
    <row r="132" spans="1:11" ht="24.75" customHeight="1">
      <c r="A132" s="107" t="s">
        <v>63</v>
      </c>
      <c r="B132" s="91" t="s">
        <v>64</v>
      </c>
      <c r="C132" s="92">
        <f>SUM(C133)</f>
        <v>0</v>
      </c>
      <c r="D132" s="92">
        <f aca="true" t="shared" si="51" ref="D132:K135">SUM(D133)</f>
        <v>0</v>
      </c>
      <c r="E132" s="92">
        <f t="shared" si="51"/>
        <v>0</v>
      </c>
      <c r="F132" s="92">
        <f t="shared" si="51"/>
        <v>0</v>
      </c>
      <c r="G132" s="92">
        <f t="shared" si="51"/>
        <v>0</v>
      </c>
      <c r="H132" s="92">
        <f t="shared" si="51"/>
        <v>0</v>
      </c>
      <c r="I132" s="92">
        <f t="shared" si="51"/>
        <v>0</v>
      </c>
      <c r="J132" s="92">
        <f t="shared" si="51"/>
        <v>0</v>
      </c>
      <c r="K132" s="92">
        <f t="shared" si="51"/>
        <v>0</v>
      </c>
    </row>
    <row r="133" spans="1:11" s="84" customFormat="1" ht="17.25" customHeight="1">
      <c r="A133" s="109" t="s">
        <v>40</v>
      </c>
      <c r="B133" s="83" t="s">
        <v>23</v>
      </c>
      <c r="C133" s="87">
        <f>SUM(C134)</f>
        <v>0</v>
      </c>
      <c r="D133" s="87">
        <f t="shared" si="51"/>
        <v>0</v>
      </c>
      <c r="E133" s="87">
        <f t="shared" si="51"/>
        <v>0</v>
      </c>
      <c r="F133" s="87">
        <f t="shared" si="51"/>
        <v>0</v>
      </c>
      <c r="G133" s="87">
        <f t="shared" si="51"/>
        <v>0</v>
      </c>
      <c r="H133" s="87">
        <f t="shared" si="51"/>
        <v>0</v>
      </c>
      <c r="I133" s="87">
        <f t="shared" si="51"/>
        <v>0</v>
      </c>
      <c r="J133" s="87">
        <f t="shared" si="51"/>
        <v>0</v>
      </c>
      <c r="K133" s="87">
        <f t="shared" si="51"/>
        <v>0</v>
      </c>
    </row>
    <row r="134" spans="1:11" s="84" customFormat="1" ht="25.5">
      <c r="A134" s="109" t="s">
        <v>41</v>
      </c>
      <c r="B134" s="83" t="s">
        <v>42</v>
      </c>
      <c r="C134" s="87">
        <f>SUM(C135)</f>
        <v>0</v>
      </c>
      <c r="D134" s="87">
        <f t="shared" si="51"/>
        <v>0</v>
      </c>
      <c r="E134" s="87">
        <f t="shared" si="51"/>
        <v>0</v>
      </c>
      <c r="F134" s="87">
        <f t="shared" si="51"/>
        <v>0</v>
      </c>
      <c r="G134" s="87">
        <f t="shared" si="51"/>
        <v>0</v>
      </c>
      <c r="H134" s="87">
        <f t="shared" si="51"/>
        <v>0</v>
      </c>
      <c r="I134" s="87">
        <f t="shared" si="51"/>
        <v>0</v>
      </c>
      <c r="J134" s="87">
        <f t="shared" si="51"/>
        <v>0</v>
      </c>
      <c r="K134" s="87">
        <f t="shared" si="51"/>
        <v>0</v>
      </c>
    </row>
    <row r="135" spans="1:11" s="84" customFormat="1" ht="12.75" customHeight="1">
      <c r="A135" s="109" t="s">
        <v>43</v>
      </c>
      <c r="B135" s="83" t="s">
        <v>44</v>
      </c>
      <c r="C135" s="87">
        <f>SUM(C136)</f>
        <v>0</v>
      </c>
      <c r="D135" s="87">
        <f t="shared" si="51"/>
        <v>0</v>
      </c>
      <c r="E135" s="87">
        <f t="shared" si="51"/>
        <v>0</v>
      </c>
      <c r="F135" s="87">
        <f t="shared" si="51"/>
        <v>0</v>
      </c>
      <c r="G135" s="87">
        <f t="shared" si="51"/>
        <v>0</v>
      </c>
      <c r="H135" s="87">
        <f t="shared" si="51"/>
        <v>0</v>
      </c>
      <c r="I135" s="87">
        <f t="shared" si="51"/>
        <v>0</v>
      </c>
      <c r="J135" s="87">
        <f t="shared" si="51"/>
        <v>0</v>
      </c>
      <c r="K135" s="87">
        <f t="shared" si="51"/>
        <v>0</v>
      </c>
    </row>
    <row r="136" spans="1:11" ht="15" customHeight="1">
      <c r="A136" s="108">
        <v>4511</v>
      </c>
      <c r="B136" s="76" t="s">
        <v>44</v>
      </c>
      <c r="C136" s="88">
        <f>D136</f>
        <v>0</v>
      </c>
      <c r="D136" s="88"/>
      <c r="E136" s="88"/>
      <c r="F136" s="88"/>
      <c r="G136" s="88"/>
      <c r="H136" s="88"/>
      <c r="I136" s="88"/>
      <c r="J136" s="88"/>
      <c r="K136" s="88"/>
    </row>
    <row r="137" spans="1:11" ht="25.5">
      <c r="A137" s="106" t="s">
        <v>65</v>
      </c>
      <c r="B137" s="89" t="s">
        <v>66</v>
      </c>
      <c r="C137" s="90">
        <f>SUM(C138)</f>
        <v>0</v>
      </c>
      <c r="D137" s="90">
        <f aca="true" t="shared" si="52" ref="D137:K139">SUM(D138)</f>
        <v>0</v>
      </c>
      <c r="E137" s="90">
        <f t="shared" si="52"/>
        <v>0</v>
      </c>
      <c r="F137" s="90">
        <f t="shared" si="52"/>
        <v>0</v>
      </c>
      <c r="G137" s="90">
        <f t="shared" si="52"/>
        <v>0</v>
      </c>
      <c r="H137" s="90">
        <f t="shared" si="52"/>
        <v>0</v>
      </c>
      <c r="I137" s="90">
        <f t="shared" si="52"/>
        <v>0</v>
      </c>
      <c r="J137" s="90">
        <f t="shared" si="52"/>
        <v>0</v>
      </c>
      <c r="K137" s="90">
        <f t="shared" si="52"/>
        <v>0</v>
      </c>
    </row>
    <row r="138" spans="1:11" ht="27" customHeight="1">
      <c r="A138" s="107" t="s">
        <v>47</v>
      </c>
      <c r="B138" s="91" t="s">
        <v>67</v>
      </c>
      <c r="C138" s="92">
        <f>SUM(C139)</f>
        <v>0</v>
      </c>
      <c r="D138" s="92">
        <f t="shared" si="52"/>
        <v>0</v>
      </c>
      <c r="E138" s="92">
        <f t="shared" si="52"/>
        <v>0</v>
      </c>
      <c r="F138" s="92">
        <f t="shared" si="52"/>
        <v>0</v>
      </c>
      <c r="G138" s="92">
        <f t="shared" si="52"/>
        <v>0</v>
      </c>
      <c r="H138" s="92">
        <f t="shared" si="52"/>
        <v>0</v>
      </c>
      <c r="I138" s="92">
        <f t="shared" si="52"/>
        <v>0</v>
      </c>
      <c r="J138" s="92">
        <f t="shared" si="52"/>
        <v>0</v>
      </c>
      <c r="K138" s="92">
        <f t="shared" si="52"/>
        <v>0</v>
      </c>
    </row>
    <row r="139" spans="1:11" s="84" customFormat="1" ht="12.75">
      <c r="A139" s="54">
        <v>3</v>
      </c>
      <c r="B139" s="82" t="s">
        <v>33</v>
      </c>
      <c r="C139" s="86">
        <f>SUM(C140)</f>
        <v>0</v>
      </c>
      <c r="D139" s="86">
        <f t="shared" si="52"/>
        <v>0</v>
      </c>
      <c r="E139" s="86">
        <f t="shared" si="52"/>
        <v>0</v>
      </c>
      <c r="F139" s="86">
        <f t="shared" si="52"/>
        <v>0</v>
      </c>
      <c r="G139" s="86">
        <f t="shared" si="52"/>
        <v>0</v>
      </c>
      <c r="H139" s="86">
        <f t="shared" si="52"/>
        <v>0</v>
      </c>
      <c r="I139" s="86">
        <f t="shared" si="52"/>
        <v>0</v>
      </c>
      <c r="J139" s="86">
        <f t="shared" si="52"/>
        <v>0</v>
      </c>
      <c r="K139" s="86">
        <f t="shared" si="52"/>
        <v>0</v>
      </c>
    </row>
    <row r="140" spans="1:11" s="84" customFormat="1" ht="12.75">
      <c r="A140" s="54">
        <v>32</v>
      </c>
      <c r="B140" s="82" t="s">
        <v>17</v>
      </c>
      <c r="C140" s="86">
        <f>SUM(C141)</f>
        <v>0</v>
      </c>
      <c r="D140" s="86">
        <f aca="true" t="shared" si="53" ref="D140:K140">SUM(D141)</f>
        <v>0</v>
      </c>
      <c r="E140" s="86">
        <f t="shared" si="53"/>
        <v>0</v>
      </c>
      <c r="F140" s="86">
        <f t="shared" si="53"/>
        <v>0</v>
      </c>
      <c r="G140" s="86">
        <f t="shared" si="53"/>
        <v>0</v>
      </c>
      <c r="H140" s="86">
        <f t="shared" si="53"/>
        <v>0</v>
      </c>
      <c r="I140" s="86">
        <f t="shared" si="53"/>
        <v>0</v>
      </c>
      <c r="J140" s="86">
        <f t="shared" si="53"/>
        <v>0</v>
      </c>
      <c r="K140" s="86">
        <f t="shared" si="53"/>
        <v>0</v>
      </c>
    </row>
    <row r="141" spans="1:11" s="84" customFormat="1" ht="12.75">
      <c r="A141" s="54">
        <v>323</v>
      </c>
      <c r="B141" s="82" t="s">
        <v>20</v>
      </c>
      <c r="C141" s="86">
        <f>SUM(C142)</f>
        <v>0</v>
      </c>
      <c r="D141" s="86">
        <f aca="true" t="shared" si="54" ref="D141:K141">SUM(D142)</f>
        <v>0</v>
      </c>
      <c r="E141" s="86">
        <f t="shared" si="54"/>
        <v>0</v>
      </c>
      <c r="F141" s="86">
        <f t="shared" si="54"/>
        <v>0</v>
      </c>
      <c r="G141" s="86">
        <f t="shared" si="54"/>
        <v>0</v>
      </c>
      <c r="H141" s="86">
        <f t="shared" si="54"/>
        <v>0</v>
      </c>
      <c r="I141" s="86">
        <f t="shared" si="54"/>
        <v>0</v>
      </c>
      <c r="J141" s="86">
        <f t="shared" si="54"/>
        <v>0</v>
      </c>
      <c r="K141" s="86">
        <f t="shared" si="54"/>
        <v>0</v>
      </c>
    </row>
    <row r="142" spans="1:11" ht="12.75">
      <c r="A142" s="108">
        <v>3232</v>
      </c>
      <c r="B142" s="76" t="s">
        <v>112</v>
      </c>
      <c r="C142" s="88">
        <f>D142</f>
        <v>0</v>
      </c>
      <c r="D142" s="88"/>
      <c r="E142" s="88"/>
      <c r="F142" s="88"/>
      <c r="G142" s="88"/>
      <c r="H142" s="88"/>
      <c r="I142" s="88"/>
      <c r="J142" s="88"/>
      <c r="K142" s="88"/>
    </row>
    <row r="143" spans="1:11" ht="25.5">
      <c r="A143" s="106" t="s">
        <v>38</v>
      </c>
      <c r="B143" s="89" t="s">
        <v>68</v>
      </c>
      <c r="C143" s="90">
        <f>SUM(C145+C179+C194+C210+C220+C242+C271+C276+C297+C306+C311+C318+C327+C339+C344+C362+C372+C381+C351)</f>
        <v>9524625</v>
      </c>
      <c r="D143" s="90">
        <f>SUM(D145+D179+D194+D210+D220+D242+D271+D276+D297+D306+D311+D318+D327+D339+D344+D362+D372+D381)</f>
        <v>0</v>
      </c>
      <c r="E143" s="90">
        <f>SUM(E145+E179+E194+E210+E220+E242+E271+E276+E297+E306+E311+E318+E327+E339+E344+E362+E372+E381)</f>
        <v>8123010</v>
      </c>
      <c r="F143" s="90">
        <f>F145+F327+F179</f>
        <v>35150</v>
      </c>
      <c r="G143" s="90">
        <f>SUM(G145+G179+G194+G210+G220+G242+G271+G276+G297+G306+G311+G318+G327+G339+G344+G362+G372+G381)</f>
        <v>263885</v>
      </c>
      <c r="H143" s="90">
        <f>SUM(H145+H179+H194+H210+H220+H242+H271+H276+H297+H306+H311+H318+H327+H339+H344+H362+H372+H381)</f>
        <v>785080</v>
      </c>
      <c r="I143" s="90">
        <f>SUM(I145+I179+I194+I210+I220+I242+I271+I276+I297+I306+I311+I318+I327+I339+I344+I362+I372+I381)</f>
        <v>4300</v>
      </c>
      <c r="J143" s="90">
        <f>SUM(J145+J179+J194+J210+J220+J242+J271+J276+J297+J306+J311+J318+J327+J339+J344+J362+J372+J381)</f>
        <v>0</v>
      </c>
      <c r="K143" s="90">
        <f>K145+K179+K194+K210+K220+K242+K271+K276+K297+K306+K311+K318+K327+K339+K344+K351+K362+K372+K381</f>
        <v>313200</v>
      </c>
    </row>
    <row r="144" spans="1:11" ht="12.75">
      <c r="A144" s="108"/>
      <c r="B144" s="76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ht="15.75" customHeight="1">
      <c r="A145" s="107" t="s">
        <v>47</v>
      </c>
      <c r="B145" s="91" t="s">
        <v>69</v>
      </c>
      <c r="C145" s="92">
        <f>SUM(C146)</f>
        <v>221165</v>
      </c>
      <c r="D145" s="92">
        <f aca="true" t="shared" si="55" ref="D145:K145">SUM(D146)</f>
        <v>0</v>
      </c>
      <c r="E145" s="92">
        <f t="shared" si="55"/>
        <v>51700</v>
      </c>
      <c r="F145" s="92">
        <f t="shared" si="55"/>
        <v>24005</v>
      </c>
      <c r="G145" s="92">
        <f t="shared" si="55"/>
        <v>87860</v>
      </c>
      <c r="H145" s="92">
        <f t="shared" si="55"/>
        <v>57600</v>
      </c>
      <c r="I145" s="92">
        <f t="shared" si="55"/>
        <v>0</v>
      </c>
      <c r="J145" s="92">
        <f t="shared" si="55"/>
        <v>0</v>
      </c>
      <c r="K145" s="92">
        <f t="shared" si="55"/>
        <v>0</v>
      </c>
    </row>
    <row r="146" spans="1:11" s="84" customFormat="1" ht="12.75">
      <c r="A146" s="54">
        <v>3</v>
      </c>
      <c r="B146" s="82" t="s">
        <v>33</v>
      </c>
      <c r="C146" s="86">
        <f>D146+E146+F146+G146+H146+I146+J146+K146</f>
        <v>221165</v>
      </c>
      <c r="D146" s="86">
        <f aca="true" t="shared" si="56" ref="D146:K146">SUM(D147)</f>
        <v>0</v>
      </c>
      <c r="E146" s="86">
        <f>E147+E175</f>
        <v>51700</v>
      </c>
      <c r="F146" s="86">
        <f>SUM(F147+F175)</f>
        <v>24005</v>
      </c>
      <c r="G146" s="86">
        <f>G147+G175</f>
        <v>87860</v>
      </c>
      <c r="H146" s="86">
        <f t="shared" si="56"/>
        <v>57600</v>
      </c>
      <c r="I146" s="86">
        <f t="shared" si="56"/>
        <v>0</v>
      </c>
      <c r="J146" s="86">
        <f t="shared" si="56"/>
        <v>0</v>
      </c>
      <c r="K146" s="86">
        <f t="shared" si="56"/>
        <v>0</v>
      </c>
    </row>
    <row r="147" spans="1:11" s="84" customFormat="1" ht="12.75">
      <c r="A147" s="54">
        <v>32</v>
      </c>
      <c r="B147" s="82" t="s">
        <v>17</v>
      </c>
      <c r="C147" s="86">
        <f aca="true" t="shared" si="57" ref="C147:C177">D147+E147+F147+G147+H147+I147+J147+K147</f>
        <v>201565</v>
      </c>
      <c r="D147" s="86">
        <f aca="true" t="shared" si="58" ref="D147:K147">SUM(D148+D152+D159+D167)</f>
        <v>0</v>
      </c>
      <c r="E147" s="86">
        <f>SUM(E148+E152+E159+E167)</f>
        <v>32500</v>
      </c>
      <c r="F147" s="86">
        <f>SUM(F148+F152+F159+F167)</f>
        <v>24005</v>
      </c>
      <c r="G147" s="86">
        <f t="shared" si="58"/>
        <v>87460</v>
      </c>
      <c r="H147" s="86">
        <f t="shared" si="58"/>
        <v>57600</v>
      </c>
      <c r="I147" s="86">
        <f t="shared" si="58"/>
        <v>0</v>
      </c>
      <c r="J147" s="86">
        <f t="shared" si="58"/>
        <v>0</v>
      </c>
      <c r="K147" s="86">
        <f t="shared" si="58"/>
        <v>0</v>
      </c>
    </row>
    <row r="148" spans="1:11" s="84" customFormat="1" ht="12.75">
      <c r="A148" s="54">
        <v>321</v>
      </c>
      <c r="B148" s="82" t="s">
        <v>18</v>
      </c>
      <c r="C148" s="86">
        <f t="shared" si="57"/>
        <v>15660</v>
      </c>
      <c r="D148" s="86">
        <f aca="true" t="shared" si="59" ref="D148:K148">SUM(D149)</f>
        <v>0</v>
      </c>
      <c r="E148" s="86">
        <f t="shared" si="59"/>
        <v>0</v>
      </c>
      <c r="F148" s="86">
        <f>SUM(F149+F150+F151)</f>
        <v>6550</v>
      </c>
      <c r="G148" s="86">
        <f t="shared" si="59"/>
        <v>9110</v>
      </c>
      <c r="H148" s="86">
        <f t="shared" si="59"/>
        <v>0</v>
      </c>
      <c r="I148" s="86">
        <f t="shared" si="59"/>
        <v>0</v>
      </c>
      <c r="J148" s="86">
        <f t="shared" si="59"/>
        <v>0</v>
      </c>
      <c r="K148" s="86">
        <f t="shared" si="59"/>
        <v>0</v>
      </c>
    </row>
    <row r="149" spans="1:11" ht="12.75">
      <c r="A149" s="108">
        <v>3211</v>
      </c>
      <c r="B149" s="76" t="s">
        <v>92</v>
      </c>
      <c r="C149" s="88">
        <f t="shared" si="57"/>
        <v>15210</v>
      </c>
      <c r="D149" s="88"/>
      <c r="E149" s="88"/>
      <c r="F149" s="88">
        <v>6100</v>
      </c>
      <c r="G149" s="88">
        <v>9110</v>
      </c>
      <c r="H149" s="88"/>
      <c r="I149" s="88"/>
      <c r="J149" s="88"/>
      <c r="K149" s="88"/>
    </row>
    <row r="150" spans="1:11" ht="12.75">
      <c r="A150" s="108">
        <v>3213</v>
      </c>
      <c r="B150" s="76" t="s">
        <v>93</v>
      </c>
      <c r="C150" s="88">
        <f t="shared" si="57"/>
        <v>0</v>
      </c>
      <c r="D150" s="88"/>
      <c r="E150" s="88"/>
      <c r="F150" s="88"/>
      <c r="G150" s="88"/>
      <c r="H150" s="88"/>
      <c r="I150" s="88"/>
      <c r="J150" s="88"/>
      <c r="K150" s="88"/>
    </row>
    <row r="151" spans="1:11" ht="12.75">
      <c r="A151" s="108">
        <v>3214</v>
      </c>
      <c r="B151" s="76" t="s">
        <v>94</v>
      </c>
      <c r="C151" s="88">
        <f t="shared" si="57"/>
        <v>2050</v>
      </c>
      <c r="D151" s="88"/>
      <c r="E151" s="88"/>
      <c r="F151" s="88">
        <v>450</v>
      </c>
      <c r="G151" s="88">
        <v>1600</v>
      </c>
      <c r="H151" s="88"/>
      <c r="I151" s="88"/>
      <c r="J151" s="88"/>
      <c r="K151" s="88"/>
    </row>
    <row r="152" spans="1:11" s="84" customFormat="1" ht="12.75">
      <c r="A152" s="54">
        <v>322</v>
      </c>
      <c r="B152" s="82" t="s">
        <v>19</v>
      </c>
      <c r="C152" s="86">
        <f t="shared" si="57"/>
        <v>7755</v>
      </c>
      <c r="D152" s="86">
        <f>SUM(D155)</f>
        <v>0</v>
      </c>
      <c r="E152" s="86">
        <f>E155+E157</f>
        <v>0</v>
      </c>
      <c r="F152" s="86">
        <f>SUM(F153:F158)</f>
        <v>7755</v>
      </c>
      <c r="G152" s="86">
        <f>SUM(G153:G158)</f>
        <v>0</v>
      </c>
      <c r="H152" s="86">
        <f>SUM(H153:H158)</f>
        <v>0</v>
      </c>
      <c r="I152" s="86">
        <f>SUM(I153:I158)</f>
        <v>0</v>
      </c>
      <c r="J152" s="86">
        <f>SUM(J155)</f>
        <v>0</v>
      </c>
      <c r="K152" s="86">
        <f>SUM(K155)</f>
        <v>0</v>
      </c>
    </row>
    <row r="153" spans="1:11" s="84" customFormat="1" ht="12.75">
      <c r="A153" s="108">
        <v>3221</v>
      </c>
      <c r="B153" s="76" t="s">
        <v>135</v>
      </c>
      <c r="C153" s="88">
        <f t="shared" si="57"/>
        <v>1415</v>
      </c>
      <c r="D153" s="86"/>
      <c r="E153" s="86"/>
      <c r="F153" s="88">
        <v>1415</v>
      </c>
      <c r="G153" s="86"/>
      <c r="H153" s="86"/>
      <c r="I153" s="88"/>
      <c r="J153" s="86"/>
      <c r="K153" s="86"/>
    </row>
    <row r="154" spans="1:11" s="84" customFormat="1" ht="12.75">
      <c r="A154" s="108">
        <v>3222</v>
      </c>
      <c r="B154" s="76" t="s">
        <v>122</v>
      </c>
      <c r="C154" s="88">
        <f t="shared" si="57"/>
        <v>0</v>
      </c>
      <c r="D154" s="86"/>
      <c r="E154" s="86"/>
      <c r="F154" s="88">
        <v>0</v>
      </c>
      <c r="G154" s="86"/>
      <c r="H154" s="86"/>
      <c r="I154" s="86"/>
      <c r="J154" s="86"/>
      <c r="K154" s="86"/>
    </row>
    <row r="155" spans="1:11" ht="12.75">
      <c r="A155" s="108">
        <v>3223</v>
      </c>
      <c r="B155" s="76" t="s">
        <v>96</v>
      </c>
      <c r="C155" s="88">
        <f t="shared" si="57"/>
        <v>4150</v>
      </c>
      <c r="D155" s="88"/>
      <c r="E155" s="88"/>
      <c r="F155" s="88">
        <v>4150</v>
      </c>
      <c r="G155" s="88"/>
      <c r="H155" s="88"/>
      <c r="I155" s="88"/>
      <c r="J155" s="88"/>
      <c r="K155" s="88"/>
    </row>
    <row r="156" spans="1:11" ht="12.75">
      <c r="A156" s="108">
        <v>3224</v>
      </c>
      <c r="B156" s="76" t="s">
        <v>139</v>
      </c>
      <c r="C156" s="88">
        <f t="shared" si="57"/>
        <v>90</v>
      </c>
      <c r="D156" s="88"/>
      <c r="E156" s="88"/>
      <c r="F156" s="88">
        <v>90</v>
      </c>
      <c r="G156" s="88"/>
      <c r="H156" s="88"/>
      <c r="I156" s="88"/>
      <c r="J156" s="88"/>
      <c r="K156" s="88"/>
    </row>
    <row r="157" spans="1:11" ht="12.75">
      <c r="A157" s="108">
        <v>3225</v>
      </c>
      <c r="B157" s="76" t="s">
        <v>132</v>
      </c>
      <c r="C157" s="88">
        <f t="shared" si="57"/>
        <v>700</v>
      </c>
      <c r="D157" s="88"/>
      <c r="E157" s="88"/>
      <c r="F157" s="88">
        <v>700</v>
      </c>
      <c r="G157" s="88"/>
      <c r="H157" s="88"/>
      <c r="I157" s="88"/>
      <c r="J157" s="88"/>
      <c r="K157" s="88"/>
    </row>
    <row r="158" spans="1:11" ht="12.75">
      <c r="A158" s="108">
        <v>3227</v>
      </c>
      <c r="B158" s="76" t="s">
        <v>137</v>
      </c>
      <c r="C158" s="88">
        <f t="shared" si="57"/>
        <v>1400</v>
      </c>
      <c r="D158" s="88"/>
      <c r="E158" s="88"/>
      <c r="F158" s="88">
        <v>1400</v>
      </c>
      <c r="G158" s="88"/>
      <c r="H158" s="88"/>
      <c r="I158" s="88"/>
      <c r="J158" s="88"/>
      <c r="K158" s="88"/>
    </row>
    <row r="159" spans="1:11" s="84" customFormat="1" ht="12.75">
      <c r="A159" s="54">
        <v>323</v>
      </c>
      <c r="B159" s="82" t="s">
        <v>20</v>
      </c>
      <c r="C159" s="186">
        <f t="shared" si="57"/>
        <v>131150</v>
      </c>
      <c r="D159" s="86">
        <f>SUM(D162:D162)</f>
        <v>0</v>
      </c>
      <c r="E159" s="86">
        <f>E160+E161+E162+E163+E166</f>
        <v>7200</v>
      </c>
      <c r="F159" s="86">
        <f>F160+F161+F162+F163+F164+F165+F166</f>
        <v>1950</v>
      </c>
      <c r="G159" s="86">
        <f>SUM(G160:G166)</f>
        <v>64400</v>
      </c>
      <c r="H159" s="86">
        <f>H160</f>
        <v>57600</v>
      </c>
      <c r="I159" s="86">
        <f>SUM(I162:I162)</f>
        <v>0</v>
      </c>
      <c r="J159" s="86">
        <f>SUM(J162:J162)</f>
        <v>0</v>
      </c>
      <c r="K159" s="86">
        <f>SUM(K162:K162)</f>
        <v>0</v>
      </c>
    </row>
    <row r="160" spans="1:11" s="84" customFormat="1" ht="12.75">
      <c r="A160" s="108">
        <v>3231</v>
      </c>
      <c r="B160" s="76" t="s">
        <v>99</v>
      </c>
      <c r="C160" s="88">
        <f t="shared" si="57"/>
        <v>121100</v>
      </c>
      <c r="D160" s="88"/>
      <c r="E160" s="88"/>
      <c r="F160" s="88">
        <v>100</v>
      </c>
      <c r="G160" s="88">
        <v>63400</v>
      </c>
      <c r="H160" s="88">
        <v>57600</v>
      </c>
      <c r="I160" s="88"/>
      <c r="J160" s="88"/>
      <c r="K160" s="88"/>
    </row>
    <row r="161" spans="1:11" s="84" customFormat="1" ht="12.75">
      <c r="A161" s="108">
        <v>3232</v>
      </c>
      <c r="B161" s="76" t="s">
        <v>112</v>
      </c>
      <c r="C161" s="88">
        <v>1500</v>
      </c>
      <c r="D161" s="88"/>
      <c r="E161" s="88"/>
      <c r="F161" s="88">
        <v>750</v>
      </c>
      <c r="G161" s="88"/>
      <c r="H161" s="88"/>
      <c r="I161" s="88"/>
      <c r="J161" s="88"/>
      <c r="K161" s="88"/>
    </row>
    <row r="162" spans="1:11" ht="12.75">
      <c r="A162" s="108">
        <v>3234</v>
      </c>
      <c r="B162" s="76" t="s">
        <v>100</v>
      </c>
      <c r="C162" s="88">
        <f t="shared" si="57"/>
        <v>0</v>
      </c>
      <c r="D162" s="88"/>
      <c r="E162" s="88"/>
      <c r="F162" s="88"/>
      <c r="G162" s="88"/>
      <c r="H162" s="88"/>
      <c r="I162" s="88"/>
      <c r="J162" s="88"/>
      <c r="K162" s="88"/>
    </row>
    <row r="163" spans="1:11" ht="12.75">
      <c r="A163" s="108">
        <v>3236</v>
      </c>
      <c r="B163" s="76" t="s">
        <v>101</v>
      </c>
      <c r="C163" s="88">
        <f>D163+E163+F163+G163+H163+I163+J163+K163</f>
        <v>7200</v>
      </c>
      <c r="D163" s="88"/>
      <c r="E163" s="88">
        <v>7200</v>
      </c>
      <c r="F163" s="88"/>
      <c r="G163" s="88"/>
      <c r="H163" s="88"/>
      <c r="I163" s="88"/>
      <c r="J163" s="88"/>
      <c r="K163" s="88"/>
    </row>
    <row r="164" spans="1:11" ht="12.75">
      <c r="A164" s="108">
        <v>3237</v>
      </c>
      <c r="B164" s="76" t="s">
        <v>102</v>
      </c>
      <c r="C164" s="88">
        <f>D164+E164+F164+G164+H164+I164+J164+K164</f>
        <v>915</v>
      </c>
      <c r="D164" s="88"/>
      <c r="E164" s="88"/>
      <c r="F164" s="88">
        <v>915</v>
      </c>
      <c r="G164" s="88"/>
      <c r="H164" s="88"/>
      <c r="I164" s="88"/>
      <c r="J164" s="88"/>
      <c r="K164" s="88"/>
    </row>
    <row r="165" spans="1:11" ht="12.75">
      <c r="A165" s="108">
        <v>3238</v>
      </c>
      <c r="B165" s="76" t="s">
        <v>223</v>
      </c>
      <c r="C165" s="88">
        <f>D165+E165+F165+G165+H165+I165+J165+K165</f>
        <v>185</v>
      </c>
      <c r="D165" s="88"/>
      <c r="E165" s="88"/>
      <c r="F165" s="88">
        <v>185</v>
      </c>
      <c r="G165" s="88"/>
      <c r="H165" s="88"/>
      <c r="I165" s="88"/>
      <c r="J165" s="88"/>
      <c r="K165" s="88"/>
    </row>
    <row r="166" spans="1:11" ht="12.75">
      <c r="A166" s="108">
        <v>3239</v>
      </c>
      <c r="B166" s="76" t="s">
        <v>219</v>
      </c>
      <c r="C166" s="97">
        <f t="shared" si="57"/>
        <v>1000</v>
      </c>
      <c r="D166" s="88"/>
      <c r="E166" s="88"/>
      <c r="F166" s="88"/>
      <c r="G166" s="88">
        <v>1000</v>
      </c>
      <c r="H166" s="88"/>
      <c r="I166" s="88"/>
      <c r="J166" s="88"/>
      <c r="K166" s="88"/>
    </row>
    <row r="167" spans="1:11" s="84" customFormat="1" ht="12.75" customHeight="1">
      <c r="A167" s="54">
        <v>329</v>
      </c>
      <c r="B167" s="82" t="s">
        <v>105</v>
      </c>
      <c r="C167" s="86">
        <f t="shared" si="57"/>
        <v>47000</v>
      </c>
      <c r="D167" s="86">
        <f>SUM(D174)</f>
        <v>0</v>
      </c>
      <c r="E167" s="86">
        <f>E172+E174+E173</f>
        <v>25300</v>
      </c>
      <c r="F167" s="86">
        <f>SUM(F170:F174)</f>
        <v>7750</v>
      </c>
      <c r="G167" s="86">
        <f>SUM(G169:G174)</f>
        <v>13950</v>
      </c>
      <c r="H167" s="86">
        <f>SUM(H174)</f>
        <v>0</v>
      </c>
      <c r="I167" s="86">
        <f>SUM(I174)</f>
        <v>0</v>
      </c>
      <c r="J167" s="86">
        <f>SUM(J174)</f>
        <v>0</v>
      </c>
      <c r="K167" s="86">
        <f>SUM(K174)</f>
        <v>0</v>
      </c>
    </row>
    <row r="168" spans="1:11" s="84" customFormat="1" ht="12.75" customHeight="1" hidden="1">
      <c r="A168" s="108"/>
      <c r="B168" s="76"/>
      <c r="C168" s="86"/>
      <c r="D168" s="86"/>
      <c r="E168" s="86"/>
      <c r="F168" s="88"/>
      <c r="G168" s="86"/>
      <c r="H168" s="86"/>
      <c r="I168" s="86"/>
      <c r="J168" s="86"/>
      <c r="K168" s="86"/>
    </row>
    <row r="169" spans="1:11" s="84" customFormat="1" ht="12.75" customHeight="1">
      <c r="A169" s="108">
        <v>3292</v>
      </c>
      <c r="B169" s="76" t="s">
        <v>218</v>
      </c>
      <c r="C169" s="86"/>
      <c r="D169" s="86"/>
      <c r="E169" s="86"/>
      <c r="F169" s="88"/>
      <c r="G169" s="88">
        <v>10050</v>
      </c>
      <c r="H169" s="86"/>
      <c r="I169" s="86"/>
      <c r="J169" s="86"/>
      <c r="K169" s="86"/>
    </row>
    <row r="170" spans="1:11" s="84" customFormat="1" ht="12.75">
      <c r="A170" s="108">
        <v>3293</v>
      </c>
      <c r="B170" s="76" t="s">
        <v>107</v>
      </c>
      <c r="C170" s="88">
        <f t="shared" si="57"/>
        <v>7750</v>
      </c>
      <c r="D170" s="86"/>
      <c r="E170" s="86"/>
      <c r="F170" s="88">
        <v>7750</v>
      </c>
      <c r="G170" s="86"/>
      <c r="H170" s="86"/>
      <c r="I170" s="86"/>
      <c r="J170" s="86"/>
      <c r="K170" s="86"/>
    </row>
    <row r="171" spans="1:11" s="84" customFormat="1" ht="12.75">
      <c r="A171" s="108">
        <v>3294</v>
      </c>
      <c r="B171" s="76" t="s">
        <v>138</v>
      </c>
      <c r="C171" s="88">
        <f t="shared" si="57"/>
        <v>0</v>
      </c>
      <c r="D171" s="86"/>
      <c r="E171" s="86"/>
      <c r="F171" s="88"/>
      <c r="G171" s="86"/>
      <c r="H171" s="86"/>
      <c r="I171" s="86"/>
      <c r="J171" s="86"/>
      <c r="K171" s="86"/>
    </row>
    <row r="172" spans="1:11" s="84" customFormat="1" ht="12.75">
      <c r="A172" s="108">
        <v>3295</v>
      </c>
      <c r="B172" s="76" t="s">
        <v>133</v>
      </c>
      <c r="C172" s="88">
        <f t="shared" si="57"/>
        <v>0</v>
      </c>
      <c r="D172" s="86"/>
      <c r="E172" s="88"/>
      <c r="F172" s="88"/>
      <c r="G172" s="86"/>
      <c r="H172" s="86"/>
      <c r="I172" s="86"/>
      <c r="J172" s="86"/>
      <c r="K172" s="86"/>
    </row>
    <row r="173" spans="1:11" s="84" customFormat="1" ht="12.75">
      <c r="A173" s="108">
        <v>3296</v>
      </c>
      <c r="B173" s="76" t="s">
        <v>165</v>
      </c>
      <c r="C173" s="88">
        <f t="shared" si="57"/>
        <v>25300</v>
      </c>
      <c r="D173" s="86"/>
      <c r="E173" s="88">
        <v>25300</v>
      </c>
      <c r="F173" s="88"/>
      <c r="G173" s="86"/>
      <c r="H173" s="86"/>
      <c r="I173" s="86"/>
      <c r="J173" s="86"/>
      <c r="K173" s="86"/>
    </row>
    <row r="174" spans="1:11" ht="12.75">
      <c r="A174" s="108">
        <v>3299</v>
      </c>
      <c r="B174" s="76" t="s">
        <v>105</v>
      </c>
      <c r="C174" s="88">
        <f t="shared" si="57"/>
        <v>3900</v>
      </c>
      <c r="D174" s="88"/>
      <c r="E174" s="88"/>
      <c r="F174" s="88"/>
      <c r="G174" s="88">
        <v>3900</v>
      </c>
      <c r="H174" s="88"/>
      <c r="I174" s="88"/>
      <c r="J174" s="88"/>
      <c r="K174" s="88"/>
    </row>
    <row r="175" spans="1:11" ht="12.75">
      <c r="A175" s="54">
        <v>34</v>
      </c>
      <c r="B175" s="82" t="s">
        <v>140</v>
      </c>
      <c r="C175" s="86">
        <f t="shared" si="57"/>
        <v>19600</v>
      </c>
      <c r="D175" s="88"/>
      <c r="E175" s="86">
        <f>E176</f>
        <v>19200</v>
      </c>
      <c r="F175" s="86">
        <f>F176</f>
        <v>0</v>
      </c>
      <c r="G175" s="88">
        <f>G176</f>
        <v>400</v>
      </c>
      <c r="H175" s="88"/>
      <c r="I175" s="88"/>
      <c r="J175" s="88"/>
      <c r="K175" s="88"/>
    </row>
    <row r="176" spans="1:11" ht="12.75">
      <c r="A176" s="54">
        <v>343</v>
      </c>
      <c r="B176" s="82" t="s">
        <v>22</v>
      </c>
      <c r="C176" s="86">
        <f t="shared" si="57"/>
        <v>19600</v>
      </c>
      <c r="D176" s="88"/>
      <c r="E176" s="86">
        <f>E177+E178</f>
        <v>19200</v>
      </c>
      <c r="F176" s="86">
        <f>F177+F178</f>
        <v>0</v>
      </c>
      <c r="G176" s="88">
        <f>G177</f>
        <v>400</v>
      </c>
      <c r="H176" s="88"/>
      <c r="I176" s="88"/>
      <c r="J176" s="88"/>
      <c r="K176" s="88"/>
    </row>
    <row r="177" spans="1:11" ht="12.75">
      <c r="A177" s="108">
        <v>3431</v>
      </c>
      <c r="B177" s="76" t="s">
        <v>141</v>
      </c>
      <c r="C177" s="88">
        <f t="shared" si="57"/>
        <v>400</v>
      </c>
      <c r="D177" s="88"/>
      <c r="E177" s="88"/>
      <c r="F177" s="88"/>
      <c r="G177" s="88">
        <v>400</v>
      </c>
      <c r="H177" s="88"/>
      <c r="I177" s="88"/>
      <c r="J177" s="88"/>
      <c r="K177" s="88"/>
    </row>
    <row r="178" spans="1:11" ht="12.75">
      <c r="A178" s="108">
        <v>3433</v>
      </c>
      <c r="B178" s="76" t="s">
        <v>166</v>
      </c>
      <c r="C178" s="88">
        <f>D178+E178+F178+G178+H178+I178+J178+K178</f>
        <v>19200</v>
      </c>
      <c r="D178" s="88"/>
      <c r="E178" s="88">
        <v>19200</v>
      </c>
      <c r="F178" s="88"/>
      <c r="G178" s="88"/>
      <c r="H178" s="88"/>
      <c r="I178" s="88"/>
      <c r="J178" s="88"/>
      <c r="K178" s="88"/>
    </row>
    <row r="179" spans="1:11" ht="18" customHeight="1">
      <c r="A179" s="107" t="s">
        <v>71</v>
      </c>
      <c r="B179" s="91" t="s">
        <v>70</v>
      </c>
      <c r="C179" s="92">
        <f>SUM(C180)</f>
        <v>7932660</v>
      </c>
      <c r="D179" s="92">
        <f aca="true" t="shared" si="60" ref="D179:K179">SUM(D180)</f>
        <v>0</v>
      </c>
      <c r="E179" s="92">
        <f t="shared" si="60"/>
        <v>7926260</v>
      </c>
      <c r="F179" s="92">
        <f t="shared" si="60"/>
        <v>6400</v>
      </c>
      <c r="G179" s="92">
        <f t="shared" si="60"/>
        <v>0</v>
      </c>
      <c r="H179" s="92">
        <f t="shared" si="60"/>
        <v>0</v>
      </c>
      <c r="I179" s="92">
        <f t="shared" si="60"/>
        <v>0</v>
      </c>
      <c r="J179" s="92">
        <f t="shared" si="60"/>
        <v>0</v>
      </c>
      <c r="K179" s="92">
        <f t="shared" si="60"/>
        <v>0</v>
      </c>
    </row>
    <row r="180" spans="1:11" s="84" customFormat="1" ht="12.75">
      <c r="A180" s="109">
        <v>3</v>
      </c>
      <c r="B180" s="83" t="s">
        <v>33</v>
      </c>
      <c r="C180" s="87">
        <f>D180+E180+F180+G180+H180+I180+J180+K180</f>
        <v>7932660</v>
      </c>
      <c r="D180" s="87">
        <f aca="true" t="shared" si="61" ref="D180:K180">SUM(D181+D189)</f>
        <v>0</v>
      </c>
      <c r="E180" s="87">
        <f t="shared" si="61"/>
        <v>7926260</v>
      </c>
      <c r="F180" s="87">
        <f t="shared" si="61"/>
        <v>6400</v>
      </c>
      <c r="G180" s="87">
        <f t="shared" si="61"/>
        <v>0</v>
      </c>
      <c r="H180" s="87">
        <f t="shared" si="61"/>
        <v>0</v>
      </c>
      <c r="I180" s="87">
        <f t="shared" si="61"/>
        <v>0</v>
      </c>
      <c r="J180" s="87">
        <f t="shared" si="61"/>
        <v>0</v>
      </c>
      <c r="K180" s="87">
        <f t="shared" si="61"/>
        <v>0</v>
      </c>
    </row>
    <row r="181" spans="1:11" s="84" customFormat="1" ht="12.75">
      <c r="A181" s="109">
        <v>31</v>
      </c>
      <c r="B181" s="83" t="s">
        <v>13</v>
      </c>
      <c r="C181" s="87">
        <f aca="true" t="shared" si="62" ref="C181:C193">D181+E181+F181+G181+H181+I181+J181+K181</f>
        <v>7596250</v>
      </c>
      <c r="D181" s="87">
        <f aca="true" t="shared" si="63" ref="D181:K181">SUM(D182+D184+D186)</f>
        <v>0</v>
      </c>
      <c r="E181" s="87">
        <f t="shared" si="63"/>
        <v>7589850</v>
      </c>
      <c r="F181" s="87">
        <f t="shared" si="63"/>
        <v>6400</v>
      </c>
      <c r="G181" s="87">
        <f t="shared" si="63"/>
        <v>0</v>
      </c>
      <c r="H181" s="87">
        <f t="shared" si="63"/>
        <v>0</v>
      </c>
      <c r="I181" s="87">
        <f t="shared" si="63"/>
        <v>0</v>
      </c>
      <c r="J181" s="87">
        <f t="shared" si="63"/>
        <v>0</v>
      </c>
      <c r="K181" s="87">
        <f t="shared" si="63"/>
        <v>0</v>
      </c>
    </row>
    <row r="182" spans="1:11" s="84" customFormat="1" ht="12.75">
      <c r="A182" s="109">
        <v>311</v>
      </c>
      <c r="B182" s="83" t="s">
        <v>14</v>
      </c>
      <c r="C182" s="87">
        <f t="shared" si="62"/>
        <v>6259000</v>
      </c>
      <c r="D182" s="87">
        <f aca="true" t="shared" si="64" ref="D182:K182">SUM(D183)</f>
        <v>0</v>
      </c>
      <c r="E182" s="87">
        <f t="shared" si="64"/>
        <v>6259000</v>
      </c>
      <c r="F182" s="87">
        <f t="shared" si="64"/>
        <v>0</v>
      </c>
      <c r="G182" s="87">
        <f t="shared" si="64"/>
        <v>0</v>
      </c>
      <c r="H182" s="87">
        <f t="shared" si="64"/>
        <v>0</v>
      </c>
      <c r="I182" s="87">
        <f t="shared" si="64"/>
        <v>0</v>
      </c>
      <c r="J182" s="87">
        <f t="shared" si="64"/>
        <v>0</v>
      </c>
      <c r="K182" s="87">
        <f t="shared" si="64"/>
        <v>0</v>
      </c>
    </row>
    <row r="183" spans="1:11" ht="12.75">
      <c r="A183" s="108">
        <v>3111</v>
      </c>
      <c r="B183" s="76" t="s">
        <v>118</v>
      </c>
      <c r="C183" s="88">
        <f t="shared" si="62"/>
        <v>6259000</v>
      </c>
      <c r="D183" s="88"/>
      <c r="E183" s="88">
        <v>6259000</v>
      </c>
      <c r="F183" s="88"/>
      <c r="G183" s="88"/>
      <c r="H183" s="88"/>
      <c r="I183" s="88"/>
      <c r="J183" s="88"/>
      <c r="K183" s="88"/>
    </row>
    <row r="184" spans="1:11" s="84" customFormat="1" ht="12.75">
      <c r="A184" s="109">
        <v>312</v>
      </c>
      <c r="B184" s="83" t="s">
        <v>15</v>
      </c>
      <c r="C184" s="87">
        <f t="shared" si="62"/>
        <v>307600</v>
      </c>
      <c r="D184" s="87">
        <f aca="true" t="shared" si="65" ref="D184:K184">SUM(D185)</f>
        <v>0</v>
      </c>
      <c r="E184" s="87">
        <f t="shared" si="65"/>
        <v>301200</v>
      </c>
      <c r="F184" s="87">
        <f t="shared" si="65"/>
        <v>6400</v>
      </c>
      <c r="G184" s="87">
        <f t="shared" si="65"/>
        <v>0</v>
      </c>
      <c r="H184" s="87">
        <f t="shared" si="65"/>
        <v>0</v>
      </c>
      <c r="I184" s="87">
        <f t="shared" si="65"/>
        <v>0</v>
      </c>
      <c r="J184" s="87">
        <f t="shared" si="65"/>
        <v>0</v>
      </c>
      <c r="K184" s="87">
        <f t="shared" si="65"/>
        <v>0</v>
      </c>
    </row>
    <row r="185" spans="1:11" ht="12.75">
      <c r="A185" s="108">
        <v>3121</v>
      </c>
      <c r="B185" s="76" t="s">
        <v>15</v>
      </c>
      <c r="C185" s="88">
        <f t="shared" si="62"/>
        <v>307600</v>
      </c>
      <c r="D185" s="88"/>
      <c r="E185" s="88">
        <v>301200</v>
      </c>
      <c r="F185" s="88">
        <v>6400</v>
      </c>
      <c r="G185" s="88"/>
      <c r="H185" s="88"/>
      <c r="I185" s="88"/>
      <c r="J185" s="88"/>
      <c r="K185" s="88"/>
    </row>
    <row r="186" spans="1:11" s="84" customFormat="1" ht="12.75">
      <c r="A186" s="109">
        <v>313</v>
      </c>
      <c r="B186" s="83" t="s">
        <v>16</v>
      </c>
      <c r="C186" s="87">
        <f t="shared" si="62"/>
        <v>1029650</v>
      </c>
      <c r="D186" s="87">
        <f aca="true" t="shared" si="66" ref="D186:K186">SUM(D187)</f>
        <v>0</v>
      </c>
      <c r="E186" s="87">
        <f>E187+E188</f>
        <v>1029650</v>
      </c>
      <c r="F186" s="87">
        <f>SUM(F187+F188)</f>
        <v>0</v>
      </c>
      <c r="G186" s="87">
        <f t="shared" si="66"/>
        <v>0</v>
      </c>
      <c r="H186" s="87">
        <f t="shared" si="66"/>
        <v>0</v>
      </c>
      <c r="I186" s="87">
        <f t="shared" si="66"/>
        <v>0</v>
      </c>
      <c r="J186" s="87">
        <f t="shared" si="66"/>
        <v>0</v>
      </c>
      <c r="K186" s="87">
        <f t="shared" si="66"/>
        <v>0</v>
      </c>
    </row>
    <row r="187" spans="1:11" ht="12.75" customHeight="1">
      <c r="A187" s="108">
        <v>3132</v>
      </c>
      <c r="B187" s="76" t="s">
        <v>115</v>
      </c>
      <c r="C187" s="88">
        <f t="shared" si="62"/>
        <v>1028850</v>
      </c>
      <c r="D187" s="88"/>
      <c r="E187" s="88">
        <v>1028850</v>
      </c>
      <c r="F187" s="88"/>
      <c r="G187" s="88"/>
      <c r="H187" s="88"/>
      <c r="I187" s="88"/>
      <c r="J187" s="88"/>
      <c r="K187" s="88"/>
    </row>
    <row r="188" spans="1:11" ht="13.5" customHeight="1">
      <c r="A188" s="108">
        <v>3133</v>
      </c>
      <c r="B188" s="76" t="s">
        <v>210</v>
      </c>
      <c r="C188" s="88">
        <f t="shared" si="62"/>
        <v>800</v>
      </c>
      <c r="D188" s="88"/>
      <c r="E188" s="88">
        <v>800</v>
      </c>
      <c r="F188" s="88"/>
      <c r="G188" s="88"/>
      <c r="H188" s="88"/>
      <c r="I188" s="88"/>
      <c r="J188" s="88"/>
      <c r="K188" s="88"/>
    </row>
    <row r="189" spans="1:11" s="84" customFormat="1" ht="12.75">
      <c r="A189" s="109">
        <v>32</v>
      </c>
      <c r="B189" s="83" t="s">
        <v>17</v>
      </c>
      <c r="C189" s="87">
        <f t="shared" si="62"/>
        <v>336410</v>
      </c>
      <c r="D189" s="87">
        <f aca="true" t="shared" si="67" ref="D189:J189">SUM(D190+D192)</f>
        <v>0</v>
      </c>
      <c r="E189" s="87">
        <f t="shared" si="67"/>
        <v>336410</v>
      </c>
      <c r="F189" s="87">
        <f t="shared" si="67"/>
        <v>0</v>
      </c>
      <c r="G189" s="87">
        <f t="shared" si="67"/>
        <v>0</v>
      </c>
      <c r="H189" s="87">
        <f t="shared" si="67"/>
        <v>0</v>
      </c>
      <c r="I189" s="87">
        <f t="shared" si="67"/>
        <v>0</v>
      </c>
      <c r="J189" s="87">
        <f t="shared" si="67"/>
        <v>0</v>
      </c>
      <c r="K189" s="87">
        <f>SUM(K190+K192)</f>
        <v>0</v>
      </c>
    </row>
    <row r="190" spans="1:11" s="84" customFormat="1" ht="12.75">
      <c r="A190" s="109">
        <v>321</v>
      </c>
      <c r="B190" s="83" t="s">
        <v>18</v>
      </c>
      <c r="C190" s="87">
        <f t="shared" si="62"/>
        <v>314060</v>
      </c>
      <c r="D190" s="87">
        <f aca="true" t="shared" si="68" ref="D190:K190">SUM(D191)</f>
        <v>0</v>
      </c>
      <c r="E190" s="87">
        <f t="shared" si="68"/>
        <v>314060</v>
      </c>
      <c r="F190" s="87">
        <f t="shared" si="68"/>
        <v>0</v>
      </c>
      <c r="G190" s="87">
        <f t="shared" si="68"/>
        <v>0</v>
      </c>
      <c r="H190" s="87">
        <f t="shared" si="68"/>
        <v>0</v>
      </c>
      <c r="I190" s="87">
        <f t="shared" si="68"/>
        <v>0</v>
      </c>
      <c r="J190" s="87">
        <f t="shared" si="68"/>
        <v>0</v>
      </c>
      <c r="K190" s="87">
        <f t="shared" si="68"/>
        <v>0</v>
      </c>
    </row>
    <row r="191" spans="1:11" ht="13.5" customHeight="1">
      <c r="A191" s="108">
        <v>3212</v>
      </c>
      <c r="B191" s="76" t="s">
        <v>116</v>
      </c>
      <c r="C191" s="88">
        <f t="shared" si="62"/>
        <v>314060</v>
      </c>
      <c r="D191" s="88"/>
      <c r="E191" s="88">
        <v>314060</v>
      </c>
      <c r="F191" s="88"/>
      <c r="G191" s="88"/>
      <c r="H191" s="88"/>
      <c r="I191" s="88"/>
      <c r="J191" s="88"/>
      <c r="K191" s="88"/>
    </row>
    <row r="192" spans="1:11" s="84" customFormat="1" ht="12.75" customHeight="1">
      <c r="A192" s="54">
        <v>329</v>
      </c>
      <c r="B192" s="82" t="s">
        <v>105</v>
      </c>
      <c r="C192" s="87">
        <f t="shared" si="62"/>
        <v>22350</v>
      </c>
      <c r="D192" s="86">
        <f aca="true" t="shared" si="69" ref="D192:K192">SUM(D193)</f>
        <v>0</v>
      </c>
      <c r="E192" s="86">
        <f t="shared" si="69"/>
        <v>22350</v>
      </c>
      <c r="F192" s="86">
        <f t="shared" si="69"/>
        <v>0</v>
      </c>
      <c r="G192" s="86">
        <f t="shared" si="69"/>
        <v>0</v>
      </c>
      <c r="H192" s="86">
        <f t="shared" si="69"/>
        <v>0</v>
      </c>
      <c r="I192" s="86">
        <f t="shared" si="69"/>
        <v>0</v>
      </c>
      <c r="J192" s="86">
        <f t="shared" si="69"/>
        <v>0</v>
      </c>
      <c r="K192" s="86">
        <f t="shared" si="69"/>
        <v>0</v>
      </c>
    </row>
    <row r="193" spans="1:11" ht="12.75">
      <c r="A193" s="108">
        <v>3295</v>
      </c>
      <c r="B193" s="76" t="s">
        <v>109</v>
      </c>
      <c r="C193" s="88">
        <f t="shared" si="62"/>
        <v>22350</v>
      </c>
      <c r="D193" s="88"/>
      <c r="E193" s="88">
        <v>22350</v>
      </c>
      <c r="F193" s="88"/>
      <c r="G193" s="88"/>
      <c r="H193" s="88"/>
      <c r="I193" s="88"/>
      <c r="J193" s="88"/>
      <c r="K193" s="88"/>
    </row>
    <row r="194" spans="1:11" ht="28.5" customHeight="1">
      <c r="A194" s="107" t="s">
        <v>61</v>
      </c>
      <c r="B194" s="91" t="s">
        <v>49</v>
      </c>
      <c r="C194" s="92">
        <f>SUM(C195)</f>
        <v>2000</v>
      </c>
      <c r="D194" s="92">
        <f aca="true" t="shared" si="70" ref="D194:K195">SUM(D195)</f>
        <v>0</v>
      </c>
      <c r="E194" s="92">
        <f t="shared" si="70"/>
        <v>0</v>
      </c>
      <c r="F194" s="92">
        <f t="shared" si="70"/>
        <v>0</v>
      </c>
      <c r="G194" s="92">
        <f t="shared" si="70"/>
        <v>0</v>
      </c>
      <c r="H194" s="92">
        <f t="shared" si="70"/>
        <v>2000</v>
      </c>
      <c r="I194" s="92">
        <f t="shared" si="70"/>
        <v>0</v>
      </c>
      <c r="J194" s="92">
        <f t="shared" si="70"/>
        <v>0</v>
      </c>
      <c r="K194" s="92">
        <f t="shared" si="70"/>
        <v>0</v>
      </c>
    </row>
    <row r="195" spans="1:11" s="84" customFormat="1" ht="12.75">
      <c r="A195" s="54">
        <v>3</v>
      </c>
      <c r="B195" s="82" t="s">
        <v>33</v>
      </c>
      <c r="C195" s="86">
        <f>D195+E195+F195+G195+H195+I195+J195+K195</f>
        <v>2000</v>
      </c>
      <c r="D195" s="86">
        <f t="shared" si="70"/>
        <v>0</v>
      </c>
      <c r="E195" s="86">
        <f t="shared" si="70"/>
        <v>0</v>
      </c>
      <c r="F195" s="86">
        <f t="shared" si="70"/>
        <v>0</v>
      </c>
      <c r="G195" s="86">
        <f t="shared" si="70"/>
        <v>0</v>
      </c>
      <c r="H195" s="86">
        <f t="shared" si="70"/>
        <v>2000</v>
      </c>
      <c r="I195" s="86">
        <f t="shared" si="70"/>
        <v>0</v>
      </c>
      <c r="J195" s="86">
        <f t="shared" si="70"/>
        <v>0</v>
      </c>
      <c r="K195" s="86">
        <f t="shared" si="70"/>
        <v>0</v>
      </c>
    </row>
    <row r="196" spans="1:11" s="84" customFormat="1" ht="12.75">
      <c r="A196" s="54">
        <v>32</v>
      </c>
      <c r="B196" s="82" t="s">
        <v>17</v>
      </c>
      <c r="C196" s="86">
        <f aca="true" t="shared" si="71" ref="C196:C209">D196+E196+F196+G196+H196+I196+J196+K196</f>
        <v>2000</v>
      </c>
      <c r="D196" s="86">
        <f>SUM(D207)</f>
        <v>0</v>
      </c>
      <c r="E196" s="86">
        <f>E197+E201+E205+E207</f>
        <v>0</v>
      </c>
      <c r="F196" s="86">
        <f aca="true" t="shared" si="72" ref="F196:K196">SUM(F207)</f>
        <v>0</v>
      </c>
      <c r="G196" s="86">
        <f t="shared" si="72"/>
        <v>0</v>
      </c>
      <c r="H196" s="86">
        <f t="shared" si="72"/>
        <v>2000</v>
      </c>
      <c r="I196" s="86">
        <f t="shared" si="72"/>
        <v>0</v>
      </c>
      <c r="J196" s="86">
        <f t="shared" si="72"/>
        <v>0</v>
      </c>
      <c r="K196" s="86">
        <f t="shared" si="72"/>
        <v>0</v>
      </c>
    </row>
    <row r="197" spans="1:11" s="84" customFormat="1" ht="12.75">
      <c r="A197" s="54">
        <v>321</v>
      </c>
      <c r="B197" s="82" t="s">
        <v>18</v>
      </c>
      <c r="C197" s="86">
        <f t="shared" si="71"/>
        <v>0</v>
      </c>
      <c r="D197" s="86"/>
      <c r="E197" s="86">
        <f>E198+E199+E200</f>
        <v>0</v>
      </c>
      <c r="F197" s="86"/>
      <c r="G197" s="86"/>
      <c r="H197" s="86"/>
      <c r="I197" s="86"/>
      <c r="J197" s="86"/>
      <c r="K197" s="86"/>
    </row>
    <row r="198" spans="1:11" s="84" customFormat="1" ht="12.75">
      <c r="A198" s="108">
        <v>3211</v>
      </c>
      <c r="B198" s="76" t="s">
        <v>92</v>
      </c>
      <c r="C198" s="88">
        <f t="shared" si="71"/>
        <v>0</v>
      </c>
      <c r="D198" s="86"/>
      <c r="E198" s="88"/>
      <c r="F198" s="86"/>
      <c r="G198" s="86"/>
      <c r="H198" s="86"/>
      <c r="I198" s="86"/>
      <c r="J198" s="86"/>
      <c r="K198" s="86"/>
    </row>
    <row r="199" spans="1:11" s="84" customFormat="1" ht="12.75">
      <c r="A199" s="108">
        <v>3213</v>
      </c>
      <c r="B199" s="76" t="s">
        <v>134</v>
      </c>
      <c r="C199" s="88">
        <f t="shared" si="71"/>
        <v>0</v>
      </c>
      <c r="D199" s="86"/>
      <c r="E199" s="88"/>
      <c r="F199" s="86"/>
      <c r="G199" s="86"/>
      <c r="H199" s="86"/>
      <c r="I199" s="86"/>
      <c r="J199" s="86"/>
      <c r="K199" s="86"/>
    </row>
    <row r="200" spans="1:11" s="84" customFormat="1" ht="12.75">
      <c r="A200" s="108">
        <v>3214</v>
      </c>
      <c r="B200" s="76" t="s">
        <v>94</v>
      </c>
      <c r="C200" s="88">
        <f t="shared" si="71"/>
        <v>0</v>
      </c>
      <c r="D200" s="86"/>
      <c r="E200" s="88"/>
      <c r="F200" s="86"/>
      <c r="G200" s="86"/>
      <c r="H200" s="86"/>
      <c r="I200" s="86"/>
      <c r="J200" s="86"/>
      <c r="K200" s="86"/>
    </row>
    <row r="201" spans="1:11" s="84" customFormat="1" ht="12.75">
      <c r="A201" s="54">
        <v>322</v>
      </c>
      <c r="B201" s="82" t="s">
        <v>19</v>
      </c>
      <c r="C201" s="86">
        <f t="shared" si="71"/>
        <v>0</v>
      </c>
      <c r="D201" s="86"/>
      <c r="E201" s="86">
        <f>E202+E203+E204</f>
        <v>0</v>
      </c>
      <c r="F201" s="86"/>
      <c r="G201" s="86"/>
      <c r="H201" s="86"/>
      <c r="I201" s="86"/>
      <c r="J201" s="86"/>
      <c r="K201" s="86"/>
    </row>
    <row r="202" spans="1:11" s="84" customFormat="1" ht="12.75">
      <c r="A202" s="108">
        <v>3221</v>
      </c>
      <c r="B202" s="76" t="s">
        <v>135</v>
      </c>
      <c r="C202" s="88">
        <f t="shared" si="71"/>
        <v>0</v>
      </c>
      <c r="D202" s="86"/>
      <c r="E202" s="88"/>
      <c r="F202" s="86"/>
      <c r="G202" s="86"/>
      <c r="H202" s="86"/>
      <c r="I202" s="86"/>
      <c r="J202" s="86"/>
      <c r="K202" s="86"/>
    </row>
    <row r="203" spans="1:11" s="84" customFormat="1" ht="12.75">
      <c r="A203" s="108">
        <v>3222</v>
      </c>
      <c r="B203" s="76" t="s">
        <v>122</v>
      </c>
      <c r="C203" s="88">
        <f t="shared" si="71"/>
        <v>0</v>
      </c>
      <c r="D203" s="86"/>
      <c r="E203" s="88"/>
      <c r="F203" s="86"/>
      <c r="G203" s="86"/>
      <c r="H203" s="86"/>
      <c r="I203" s="86"/>
      <c r="J203" s="86"/>
      <c r="K203" s="86"/>
    </row>
    <row r="204" spans="1:11" s="84" customFormat="1" ht="12.75">
      <c r="A204" s="108">
        <v>3225</v>
      </c>
      <c r="B204" s="76" t="s">
        <v>132</v>
      </c>
      <c r="C204" s="88">
        <f t="shared" si="71"/>
        <v>0</v>
      </c>
      <c r="D204" s="86"/>
      <c r="E204" s="88"/>
      <c r="F204" s="86"/>
      <c r="G204" s="86"/>
      <c r="H204" s="86"/>
      <c r="I204" s="86"/>
      <c r="J204" s="86"/>
      <c r="K204" s="86"/>
    </row>
    <row r="205" spans="1:11" s="84" customFormat="1" ht="12.75">
      <c r="A205" s="54">
        <v>323</v>
      </c>
      <c r="B205" s="82" t="s">
        <v>20</v>
      </c>
      <c r="C205" s="86">
        <f t="shared" si="71"/>
        <v>0</v>
      </c>
      <c r="D205" s="86"/>
      <c r="E205" s="86">
        <f>E206</f>
        <v>0</v>
      </c>
      <c r="F205" s="86"/>
      <c r="G205" s="86"/>
      <c r="H205" s="86"/>
      <c r="I205" s="86"/>
      <c r="J205" s="86"/>
      <c r="K205" s="86"/>
    </row>
    <row r="206" spans="1:11" s="84" customFormat="1" ht="12.75">
      <c r="A206" s="108">
        <v>3237</v>
      </c>
      <c r="B206" s="76" t="s">
        <v>102</v>
      </c>
      <c r="C206" s="88">
        <f t="shared" si="71"/>
        <v>0</v>
      </c>
      <c r="D206" s="86"/>
      <c r="E206" s="88"/>
      <c r="F206" s="86"/>
      <c r="G206" s="86"/>
      <c r="H206" s="86"/>
      <c r="I206" s="86"/>
      <c r="J206" s="86"/>
      <c r="K206" s="86"/>
    </row>
    <row r="207" spans="1:11" s="84" customFormat="1" ht="12.75">
      <c r="A207" s="54">
        <v>329</v>
      </c>
      <c r="B207" s="82" t="s">
        <v>146</v>
      </c>
      <c r="C207" s="86">
        <f>D207+E207+F207+G207+H207+I207+J207+K207</f>
        <v>2000</v>
      </c>
      <c r="D207" s="86">
        <f>SUM(D209)</f>
        <v>0</v>
      </c>
      <c r="E207" s="86">
        <f>E208+E209</f>
        <v>0</v>
      </c>
      <c r="F207" s="86">
        <f aca="true" t="shared" si="73" ref="F207:K207">SUM(F209)</f>
        <v>0</v>
      </c>
      <c r="G207" s="86">
        <f t="shared" si="73"/>
        <v>0</v>
      </c>
      <c r="H207" s="86">
        <f t="shared" si="73"/>
        <v>2000</v>
      </c>
      <c r="I207" s="86">
        <f t="shared" si="73"/>
        <v>0</v>
      </c>
      <c r="J207" s="86">
        <f t="shared" si="73"/>
        <v>0</v>
      </c>
      <c r="K207" s="86">
        <f t="shared" si="73"/>
        <v>0</v>
      </c>
    </row>
    <row r="208" spans="1:11" s="84" customFormat="1" ht="12.75">
      <c r="A208" s="108">
        <v>3293</v>
      </c>
      <c r="B208" s="76" t="s">
        <v>107</v>
      </c>
      <c r="C208" s="88">
        <f t="shared" si="71"/>
        <v>0</v>
      </c>
      <c r="D208" s="88"/>
      <c r="E208" s="88"/>
      <c r="F208" s="88"/>
      <c r="G208" s="88"/>
      <c r="H208" s="88"/>
      <c r="I208" s="88"/>
      <c r="J208" s="88"/>
      <c r="K208" s="88"/>
    </row>
    <row r="209" spans="1:11" ht="12.75">
      <c r="A209" s="108">
        <v>3299</v>
      </c>
      <c r="B209" s="76" t="s">
        <v>105</v>
      </c>
      <c r="C209" s="88">
        <f t="shared" si="71"/>
        <v>2000</v>
      </c>
      <c r="D209" s="88"/>
      <c r="E209" s="88"/>
      <c r="F209" s="88"/>
      <c r="G209" s="88"/>
      <c r="H209" s="88">
        <v>2000</v>
      </c>
      <c r="I209" s="88"/>
      <c r="J209" s="88"/>
      <c r="K209" s="88"/>
    </row>
    <row r="210" spans="1:11" ht="30.75" customHeight="1">
      <c r="A210" s="107" t="s">
        <v>72</v>
      </c>
      <c r="B210" s="91" t="s">
        <v>51</v>
      </c>
      <c r="C210" s="92">
        <f>SUM(C211)</f>
        <v>7410</v>
      </c>
      <c r="D210" s="92">
        <f aca="true" t="shared" si="74" ref="D210:K211">SUM(D211)</f>
        <v>0</v>
      </c>
      <c r="E210" s="92">
        <f t="shared" si="74"/>
        <v>0</v>
      </c>
      <c r="F210" s="92">
        <f t="shared" si="74"/>
        <v>0</v>
      </c>
      <c r="G210" s="92">
        <f t="shared" si="74"/>
        <v>0</v>
      </c>
      <c r="H210" s="92">
        <f t="shared" si="74"/>
        <v>7410</v>
      </c>
      <c r="I210" s="92">
        <f t="shared" si="74"/>
        <v>0</v>
      </c>
      <c r="J210" s="92">
        <f t="shared" si="74"/>
        <v>0</v>
      </c>
      <c r="K210" s="92">
        <f t="shared" si="74"/>
        <v>0</v>
      </c>
    </row>
    <row r="211" spans="1:11" s="84" customFormat="1" ht="12.75">
      <c r="A211" s="54">
        <v>3</v>
      </c>
      <c r="B211" s="82" t="s">
        <v>33</v>
      </c>
      <c r="C211" s="86">
        <f aca="true" t="shared" si="75" ref="C211:C217">D211+E211+F211+G211+H211+I211+J211+K211</f>
        <v>7410</v>
      </c>
      <c r="D211" s="86">
        <f t="shared" si="74"/>
        <v>0</v>
      </c>
      <c r="E211" s="86">
        <f t="shared" si="74"/>
        <v>0</v>
      </c>
      <c r="F211" s="86">
        <f t="shared" si="74"/>
        <v>0</v>
      </c>
      <c r="G211" s="86">
        <f t="shared" si="74"/>
        <v>0</v>
      </c>
      <c r="H211" s="86">
        <f t="shared" si="74"/>
        <v>7410</v>
      </c>
      <c r="I211" s="86">
        <f t="shared" si="74"/>
        <v>0</v>
      </c>
      <c r="J211" s="86">
        <f t="shared" si="74"/>
        <v>0</v>
      </c>
      <c r="K211" s="86">
        <f t="shared" si="74"/>
        <v>0</v>
      </c>
    </row>
    <row r="212" spans="1:11" s="84" customFormat="1" ht="12.75">
      <c r="A212" s="54">
        <v>32</v>
      </c>
      <c r="B212" s="82" t="s">
        <v>17</v>
      </c>
      <c r="C212" s="86">
        <f t="shared" si="75"/>
        <v>7410</v>
      </c>
      <c r="D212" s="86">
        <f aca="true" t="shared" si="76" ref="D212:J212">SUM(D213+D216)</f>
        <v>0</v>
      </c>
      <c r="E212" s="86">
        <f t="shared" si="76"/>
        <v>0</v>
      </c>
      <c r="F212" s="86">
        <f t="shared" si="76"/>
        <v>0</v>
      </c>
      <c r="G212" s="86">
        <f t="shared" si="76"/>
        <v>0</v>
      </c>
      <c r="H212" s="86">
        <f>H213+H216+H218</f>
        <v>7410</v>
      </c>
      <c r="I212" s="86">
        <f t="shared" si="76"/>
        <v>0</v>
      </c>
      <c r="J212" s="86">
        <f t="shared" si="76"/>
        <v>0</v>
      </c>
      <c r="K212" s="86">
        <f>SUM(K213+K216)</f>
        <v>0</v>
      </c>
    </row>
    <row r="213" spans="1:11" s="84" customFormat="1" ht="12.75">
      <c r="A213" s="54">
        <v>321</v>
      </c>
      <c r="B213" s="82" t="s">
        <v>18</v>
      </c>
      <c r="C213" s="86">
        <f t="shared" si="75"/>
        <v>0</v>
      </c>
      <c r="D213" s="86">
        <f aca="true" t="shared" si="77" ref="D213:K213">SUM(D214)</f>
        <v>0</v>
      </c>
      <c r="E213" s="86">
        <f>SUM(E214+E215)</f>
        <v>0</v>
      </c>
      <c r="F213" s="86">
        <f t="shared" si="77"/>
        <v>0</v>
      </c>
      <c r="G213" s="86">
        <f t="shared" si="77"/>
        <v>0</v>
      </c>
      <c r="H213" s="86">
        <f t="shared" si="77"/>
        <v>0</v>
      </c>
      <c r="I213" s="86">
        <f t="shared" si="77"/>
        <v>0</v>
      </c>
      <c r="J213" s="86">
        <f t="shared" si="77"/>
        <v>0</v>
      </c>
      <c r="K213" s="86">
        <f t="shared" si="77"/>
        <v>0</v>
      </c>
    </row>
    <row r="214" spans="1:11" ht="12.75">
      <c r="A214" s="108">
        <v>3211</v>
      </c>
      <c r="B214" s="76" t="s">
        <v>92</v>
      </c>
      <c r="C214" s="88">
        <f t="shared" si="75"/>
        <v>0</v>
      </c>
      <c r="D214" s="88"/>
      <c r="E214" s="88"/>
      <c r="F214" s="88"/>
      <c r="G214" s="88"/>
      <c r="H214" s="88"/>
      <c r="I214" s="88"/>
      <c r="J214" s="88"/>
      <c r="K214" s="88"/>
    </row>
    <row r="215" spans="1:11" ht="12.75">
      <c r="A215" s="108">
        <v>3214</v>
      </c>
      <c r="B215" s="76" t="s">
        <v>94</v>
      </c>
      <c r="C215" s="88"/>
      <c r="D215" s="88"/>
      <c r="E215" s="88"/>
      <c r="F215" s="88"/>
      <c r="G215" s="88"/>
      <c r="H215" s="88"/>
      <c r="I215" s="88"/>
      <c r="J215" s="88"/>
      <c r="K215" s="88"/>
    </row>
    <row r="216" spans="1:11" s="84" customFormat="1" ht="12.75">
      <c r="A216" s="54">
        <v>323</v>
      </c>
      <c r="B216" s="82" t="s">
        <v>20</v>
      </c>
      <c r="C216" s="86">
        <f t="shared" si="75"/>
        <v>0</v>
      </c>
      <c r="D216" s="86">
        <f aca="true" t="shared" si="78" ref="D216:K216">SUM(D217)</f>
        <v>0</v>
      </c>
      <c r="E216" s="86">
        <f t="shared" si="78"/>
        <v>0</v>
      </c>
      <c r="F216" s="86">
        <f t="shared" si="78"/>
        <v>0</v>
      </c>
      <c r="G216" s="86">
        <f t="shared" si="78"/>
        <v>0</v>
      </c>
      <c r="H216" s="86">
        <f t="shared" si="78"/>
        <v>0</v>
      </c>
      <c r="I216" s="86">
        <f t="shared" si="78"/>
        <v>0</v>
      </c>
      <c r="J216" s="86">
        <f t="shared" si="78"/>
        <v>0</v>
      </c>
      <c r="K216" s="86">
        <f t="shared" si="78"/>
        <v>0</v>
      </c>
    </row>
    <row r="217" spans="1:11" ht="12.75">
      <c r="A217" s="108">
        <v>3231</v>
      </c>
      <c r="B217" s="76" t="s">
        <v>99</v>
      </c>
      <c r="C217" s="88">
        <f t="shared" si="75"/>
        <v>0</v>
      </c>
      <c r="D217" s="88"/>
      <c r="E217" s="88">
        <v>0</v>
      </c>
      <c r="F217" s="88"/>
      <c r="G217" s="88"/>
      <c r="H217" s="88"/>
      <c r="I217" s="88"/>
      <c r="J217" s="88"/>
      <c r="K217" s="88"/>
    </row>
    <row r="218" spans="1:11" ht="12.75">
      <c r="A218" s="54">
        <v>329</v>
      </c>
      <c r="B218" s="82" t="s">
        <v>146</v>
      </c>
      <c r="C218" s="86">
        <f>D218+E218+F218+G218+H218+I218</f>
        <v>7410</v>
      </c>
      <c r="D218" s="86"/>
      <c r="E218" s="86"/>
      <c r="F218" s="86"/>
      <c r="G218" s="86"/>
      <c r="H218" s="86">
        <f>H219</f>
        <v>7410</v>
      </c>
      <c r="I218" s="86"/>
      <c r="J218" s="86"/>
      <c r="K218" s="86"/>
    </row>
    <row r="219" spans="1:11" ht="12.75">
      <c r="A219" s="108">
        <v>3299</v>
      </c>
      <c r="B219" s="76" t="s">
        <v>105</v>
      </c>
      <c r="C219" s="88">
        <f>D219+E219+F219+G219+H219+I219</f>
        <v>7410</v>
      </c>
      <c r="D219" s="88"/>
      <c r="E219" s="88"/>
      <c r="F219" s="88"/>
      <c r="G219" s="88"/>
      <c r="H219" s="88">
        <v>7410</v>
      </c>
      <c r="I219" s="88"/>
      <c r="J219" s="88"/>
      <c r="K219" s="88"/>
    </row>
    <row r="220" spans="1:11" s="84" customFormat="1" ht="28.5" customHeight="1">
      <c r="A220" s="110" t="s">
        <v>50</v>
      </c>
      <c r="B220" s="98" t="s">
        <v>73</v>
      </c>
      <c r="C220" s="99">
        <f>SUM(C221)</f>
        <v>440625</v>
      </c>
      <c r="D220" s="99">
        <f aca="true" t="shared" si="79" ref="D220:K220">SUM(D221)</f>
        <v>0</v>
      </c>
      <c r="E220" s="99">
        <f t="shared" si="79"/>
        <v>0</v>
      </c>
      <c r="F220" s="99">
        <f t="shared" si="79"/>
        <v>0</v>
      </c>
      <c r="G220" s="99">
        <f t="shared" si="79"/>
        <v>173025</v>
      </c>
      <c r="H220" s="99">
        <f t="shared" si="79"/>
        <v>267600</v>
      </c>
      <c r="I220" s="99">
        <f t="shared" si="79"/>
        <v>0</v>
      </c>
      <c r="J220" s="99">
        <f t="shared" si="79"/>
        <v>0</v>
      </c>
      <c r="K220" s="99">
        <f t="shared" si="79"/>
        <v>0</v>
      </c>
    </row>
    <row r="221" spans="1:11" s="84" customFormat="1" ht="12.75">
      <c r="A221" s="111">
        <v>3</v>
      </c>
      <c r="B221" s="83" t="s">
        <v>33</v>
      </c>
      <c r="C221" s="87">
        <f>D221+E221+F221+G221+H221+I221+J221+K221</f>
        <v>440625</v>
      </c>
      <c r="D221" s="87">
        <f aca="true" t="shared" si="80" ref="D221:K221">SUM(D222)</f>
        <v>0</v>
      </c>
      <c r="E221" s="87">
        <f t="shared" si="80"/>
        <v>0</v>
      </c>
      <c r="F221" s="87">
        <f t="shared" si="80"/>
        <v>0</v>
      </c>
      <c r="G221" s="87">
        <f t="shared" si="80"/>
        <v>173025</v>
      </c>
      <c r="H221" s="87">
        <f t="shared" si="80"/>
        <v>267600</v>
      </c>
      <c r="I221" s="87">
        <f t="shared" si="80"/>
        <v>0</v>
      </c>
      <c r="J221" s="87">
        <f t="shared" si="80"/>
        <v>0</v>
      </c>
      <c r="K221" s="87">
        <f t="shared" si="80"/>
        <v>0</v>
      </c>
    </row>
    <row r="222" spans="1:11" s="84" customFormat="1" ht="12.75">
      <c r="A222" s="111">
        <v>32</v>
      </c>
      <c r="B222" s="83" t="s">
        <v>17</v>
      </c>
      <c r="C222" s="87">
        <f aca="true" t="shared" si="81" ref="C222:C240">D222+E222+F222+G222+H222+I222+J222+K222</f>
        <v>440625</v>
      </c>
      <c r="D222" s="87">
        <f aca="true" t="shared" si="82" ref="D222:K222">SUM(D226)</f>
        <v>0</v>
      </c>
      <c r="E222" s="87">
        <f t="shared" si="82"/>
        <v>0</v>
      </c>
      <c r="F222" s="87">
        <f t="shared" si="82"/>
        <v>0</v>
      </c>
      <c r="G222" s="87">
        <f>SUM(G226+G223+G233+G239)</f>
        <v>173025</v>
      </c>
      <c r="H222" s="87">
        <f t="shared" si="82"/>
        <v>267600</v>
      </c>
      <c r="I222" s="87">
        <f t="shared" si="82"/>
        <v>0</v>
      </c>
      <c r="J222" s="87">
        <f t="shared" si="82"/>
        <v>0</v>
      </c>
      <c r="K222" s="87">
        <f t="shared" si="82"/>
        <v>0</v>
      </c>
    </row>
    <row r="223" spans="1:11" s="84" customFormat="1" ht="12.75">
      <c r="A223" s="111">
        <v>321</v>
      </c>
      <c r="B223" s="83" t="s">
        <v>18</v>
      </c>
      <c r="C223" s="87">
        <f t="shared" si="81"/>
        <v>400</v>
      </c>
      <c r="D223" s="87"/>
      <c r="E223" s="87"/>
      <c r="F223" s="87"/>
      <c r="G223" s="87">
        <f>G224+G225</f>
        <v>400</v>
      </c>
      <c r="H223" s="87"/>
      <c r="I223" s="87"/>
      <c r="J223" s="87"/>
      <c r="K223" s="87"/>
    </row>
    <row r="224" spans="1:11" s="84" customFormat="1" ht="12.75">
      <c r="A224" s="112">
        <v>3211</v>
      </c>
      <c r="B224" s="76" t="s">
        <v>92</v>
      </c>
      <c r="C224" s="88">
        <f t="shared" si="81"/>
        <v>0</v>
      </c>
      <c r="D224" s="88"/>
      <c r="E224" s="88"/>
      <c r="F224" s="88"/>
      <c r="G224" s="88"/>
      <c r="H224" s="88"/>
      <c r="I224" s="88"/>
      <c r="J224" s="88"/>
      <c r="K224" s="88"/>
    </row>
    <row r="225" spans="1:11" s="84" customFormat="1" ht="12.75">
      <c r="A225" s="112">
        <v>3213</v>
      </c>
      <c r="B225" s="76" t="s">
        <v>93</v>
      </c>
      <c r="C225" s="88">
        <f t="shared" si="81"/>
        <v>400</v>
      </c>
      <c r="D225" s="88"/>
      <c r="E225" s="88"/>
      <c r="F225" s="88"/>
      <c r="G225" s="88">
        <v>400</v>
      </c>
      <c r="H225" s="88"/>
      <c r="I225" s="88"/>
      <c r="J225" s="88"/>
      <c r="K225" s="88"/>
    </row>
    <row r="226" spans="1:11" s="84" customFormat="1" ht="12.75">
      <c r="A226" s="111">
        <v>322</v>
      </c>
      <c r="B226" s="83" t="s">
        <v>19</v>
      </c>
      <c r="C226" s="87">
        <f t="shared" si="81"/>
        <v>414500</v>
      </c>
      <c r="D226" s="87">
        <f aca="true" t="shared" si="83" ref="D226:J226">SUM(D227:D231)</f>
        <v>0</v>
      </c>
      <c r="E226" s="87">
        <f t="shared" si="83"/>
        <v>0</v>
      </c>
      <c r="F226" s="87">
        <f t="shared" si="83"/>
        <v>0</v>
      </c>
      <c r="G226" s="87">
        <f>SUM(G227:G232)</f>
        <v>146900</v>
      </c>
      <c r="H226" s="87">
        <f t="shared" si="83"/>
        <v>267600</v>
      </c>
      <c r="I226" s="87">
        <f t="shared" si="83"/>
        <v>0</v>
      </c>
      <c r="J226" s="87">
        <f t="shared" si="83"/>
        <v>0</v>
      </c>
      <c r="K226" s="87">
        <f>SUM(K227:K231)</f>
        <v>0</v>
      </c>
    </row>
    <row r="227" spans="1:11" s="85" customFormat="1" ht="12.75" customHeight="1">
      <c r="A227" s="112">
        <v>3221</v>
      </c>
      <c r="B227" s="76" t="s">
        <v>144</v>
      </c>
      <c r="C227" s="88">
        <f t="shared" si="81"/>
        <v>23400</v>
      </c>
      <c r="D227" s="88"/>
      <c r="E227" s="88"/>
      <c r="F227" s="88"/>
      <c r="G227" s="88">
        <v>23000</v>
      </c>
      <c r="H227" s="88">
        <v>400</v>
      </c>
      <c r="I227" s="88"/>
      <c r="J227" s="88"/>
      <c r="K227" s="88"/>
    </row>
    <row r="228" spans="1:11" s="85" customFormat="1" ht="12.75">
      <c r="A228" s="112">
        <v>3222</v>
      </c>
      <c r="B228" s="76" t="s">
        <v>122</v>
      </c>
      <c r="C228" s="88">
        <f t="shared" si="81"/>
        <v>386000</v>
      </c>
      <c r="D228" s="88"/>
      <c r="E228" s="88"/>
      <c r="F228" s="88"/>
      <c r="G228" s="88">
        <v>120000</v>
      </c>
      <c r="H228" s="88">
        <v>266000</v>
      </c>
      <c r="I228" s="88"/>
      <c r="J228" s="88"/>
      <c r="K228" s="88"/>
    </row>
    <row r="229" spans="1:11" s="85" customFormat="1" ht="12.75">
      <c r="A229" s="112">
        <v>3223</v>
      </c>
      <c r="B229" s="76" t="s">
        <v>96</v>
      </c>
      <c r="C229" s="88">
        <f t="shared" si="81"/>
        <v>0</v>
      </c>
      <c r="D229" s="88"/>
      <c r="E229" s="88"/>
      <c r="F229" s="88"/>
      <c r="G229" s="88">
        <v>0</v>
      </c>
      <c r="H229" s="88"/>
      <c r="I229" s="88"/>
      <c r="J229" s="88"/>
      <c r="K229" s="88"/>
    </row>
    <row r="230" spans="1:11" s="85" customFormat="1" ht="12.75">
      <c r="A230" s="112">
        <v>3224</v>
      </c>
      <c r="B230" s="76" t="s">
        <v>139</v>
      </c>
      <c r="C230" s="88">
        <f t="shared" si="81"/>
        <v>3200</v>
      </c>
      <c r="D230" s="88"/>
      <c r="E230" s="88"/>
      <c r="F230" s="88"/>
      <c r="G230" s="88">
        <v>2000</v>
      </c>
      <c r="H230" s="88">
        <v>1200</v>
      </c>
      <c r="I230" s="88"/>
      <c r="J230" s="88"/>
      <c r="K230" s="88"/>
    </row>
    <row r="231" spans="1:11" s="85" customFormat="1" ht="12.75">
      <c r="A231" s="112">
        <v>3225</v>
      </c>
      <c r="B231" s="76" t="s">
        <v>97</v>
      </c>
      <c r="C231" s="88">
        <f t="shared" si="81"/>
        <v>1100</v>
      </c>
      <c r="D231" s="88"/>
      <c r="E231" s="88"/>
      <c r="F231" s="88"/>
      <c r="G231" s="88">
        <v>1100</v>
      </c>
      <c r="H231" s="88"/>
      <c r="I231" s="88"/>
      <c r="J231" s="88"/>
      <c r="K231" s="88"/>
    </row>
    <row r="232" spans="1:11" s="85" customFormat="1" ht="12.75">
      <c r="A232" s="112">
        <v>3227</v>
      </c>
      <c r="B232" s="76" t="s">
        <v>137</v>
      </c>
      <c r="C232" s="88">
        <f t="shared" si="81"/>
        <v>800</v>
      </c>
      <c r="D232" s="88"/>
      <c r="E232" s="88"/>
      <c r="F232" s="88"/>
      <c r="G232" s="88">
        <v>800</v>
      </c>
      <c r="H232" s="88"/>
      <c r="I232" s="88"/>
      <c r="J232" s="88"/>
      <c r="K232" s="88"/>
    </row>
    <row r="233" spans="1:11" s="84" customFormat="1" ht="12.75">
      <c r="A233" s="111">
        <v>323</v>
      </c>
      <c r="B233" s="83" t="s">
        <v>20</v>
      </c>
      <c r="C233" s="87">
        <f t="shared" si="81"/>
        <v>25725</v>
      </c>
      <c r="D233" s="87">
        <f aca="true" t="shared" si="84" ref="D233:K233">SUM(D237)</f>
        <v>0</v>
      </c>
      <c r="E233" s="87">
        <f t="shared" si="84"/>
        <v>0</v>
      </c>
      <c r="F233" s="87">
        <f t="shared" si="84"/>
        <v>0</v>
      </c>
      <c r="G233" s="87">
        <f>SUM(G234:G238)</f>
        <v>25725</v>
      </c>
      <c r="H233" s="87">
        <f t="shared" si="84"/>
        <v>0</v>
      </c>
      <c r="I233" s="87">
        <f t="shared" si="84"/>
        <v>0</v>
      </c>
      <c r="J233" s="87">
        <f t="shared" si="84"/>
        <v>0</v>
      </c>
      <c r="K233" s="87">
        <f t="shared" si="84"/>
        <v>0</v>
      </c>
    </row>
    <row r="234" spans="1:11" s="84" customFormat="1" ht="12.75">
      <c r="A234" s="112">
        <v>3231</v>
      </c>
      <c r="B234" s="76" t="s">
        <v>99</v>
      </c>
      <c r="C234" s="88">
        <f t="shared" si="81"/>
        <v>0</v>
      </c>
      <c r="D234" s="88"/>
      <c r="E234" s="88"/>
      <c r="F234" s="88"/>
      <c r="G234" s="88">
        <v>0</v>
      </c>
      <c r="H234" s="88"/>
      <c r="I234" s="88"/>
      <c r="J234" s="88"/>
      <c r="K234" s="88"/>
    </row>
    <row r="235" spans="1:11" s="84" customFormat="1" ht="12.75">
      <c r="A235" s="112">
        <v>3232</v>
      </c>
      <c r="B235" s="76" t="s">
        <v>167</v>
      </c>
      <c r="C235" s="88">
        <f t="shared" si="81"/>
        <v>11000</v>
      </c>
      <c r="D235" s="88"/>
      <c r="E235" s="88"/>
      <c r="F235" s="88"/>
      <c r="G235" s="88">
        <v>11000</v>
      </c>
      <c r="H235" s="88"/>
      <c r="I235" s="88"/>
      <c r="J235" s="88"/>
      <c r="K235" s="88"/>
    </row>
    <row r="236" spans="1:11" s="84" customFormat="1" ht="12.75">
      <c r="A236" s="112">
        <v>3234</v>
      </c>
      <c r="B236" s="76" t="s">
        <v>100</v>
      </c>
      <c r="C236" s="88">
        <f t="shared" si="81"/>
        <v>10000</v>
      </c>
      <c r="D236" s="88"/>
      <c r="E236" s="88"/>
      <c r="F236" s="88"/>
      <c r="G236" s="88">
        <v>10000</v>
      </c>
      <c r="H236" s="88"/>
      <c r="I236" s="88"/>
      <c r="J236" s="88"/>
      <c r="K236" s="88"/>
    </row>
    <row r="237" spans="1:11" s="85" customFormat="1" ht="12.75">
      <c r="A237" s="112">
        <v>3236</v>
      </c>
      <c r="B237" s="76" t="s">
        <v>101</v>
      </c>
      <c r="C237" s="88">
        <f t="shared" si="81"/>
        <v>4725</v>
      </c>
      <c r="D237" s="88"/>
      <c r="E237" s="88"/>
      <c r="F237" s="88"/>
      <c r="G237" s="88">
        <v>4725</v>
      </c>
      <c r="H237" s="88"/>
      <c r="I237" s="88"/>
      <c r="J237" s="88"/>
      <c r="K237" s="88"/>
    </row>
    <row r="238" spans="1:11" s="85" customFormat="1" ht="12.75">
      <c r="A238" s="112">
        <v>3239</v>
      </c>
      <c r="B238" s="76" t="s">
        <v>104</v>
      </c>
      <c r="C238" s="88">
        <f t="shared" si="81"/>
        <v>0</v>
      </c>
      <c r="D238" s="88"/>
      <c r="E238" s="88"/>
      <c r="F238" s="88"/>
      <c r="G238" s="88"/>
      <c r="H238" s="88"/>
      <c r="I238" s="88"/>
      <c r="J238" s="88"/>
      <c r="K238" s="88"/>
    </row>
    <row r="239" spans="1:11" s="85" customFormat="1" ht="12.75">
      <c r="A239" s="120">
        <v>329</v>
      </c>
      <c r="B239" s="82" t="s">
        <v>143</v>
      </c>
      <c r="C239" s="87">
        <f t="shared" si="81"/>
        <v>0</v>
      </c>
      <c r="D239" s="119"/>
      <c r="E239" s="119"/>
      <c r="F239" s="119"/>
      <c r="G239" s="119">
        <f>G240</f>
        <v>0</v>
      </c>
      <c r="H239" s="119"/>
      <c r="I239" s="119"/>
      <c r="J239" s="119"/>
      <c r="K239" s="119"/>
    </row>
    <row r="240" spans="1:11" s="85" customFormat="1" ht="12.75">
      <c r="A240" s="112">
        <v>3299</v>
      </c>
      <c r="B240" s="76" t="s">
        <v>105</v>
      </c>
      <c r="C240" s="88">
        <f t="shared" si="81"/>
        <v>0</v>
      </c>
      <c r="D240" s="88"/>
      <c r="E240" s="88"/>
      <c r="F240" s="88"/>
      <c r="G240" s="88"/>
      <c r="H240" s="88"/>
      <c r="I240" s="88"/>
      <c r="J240" s="88"/>
      <c r="K240" s="88"/>
    </row>
    <row r="241" spans="1:11" s="85" customFormat="1" ht="12.75">
      <c r="A241" s="112"/>
      <c r="B241" s="76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1" ht="28.5" customHeight="1">
      <c r="A242" s="107" t="s">
        <v>52</v>
      </c>
      <c r="B242" s="91" t="s">
        <v>74</v>
      </c>
      <c r="C242" s="92">
        <f aca="true" t="shared" si="85" ref="C242:K242">SUM(C243+C266)</f>
        <v>0</v>
      </c>
      <c r="D242" s="92">
        <f t="shared" si="85"/>
        <v>0</v>
      </c>
      <c r="E242" s="92">
        <f t="shared" si="85"/>
        <v>0</v>
      </c>
      <c r="F242" s="92">
        <f t="shared" si="85"/>
        <v>0</v>
      </c>
      <c r="G242" s="92">
        <f t="shared" si="85"/>
        <v>0</v>
      </c>
      <c r="H242" s="92">
        <f t="shared" si="85"/>
        <v>0</v>
      </c>
      <c r="I242" s="92">
        <f t="shared" si="85"/>
        <v>0</v>
      </c>
      <c r="J242" s="92">
        <f t="shared" si="85"/>
        <v>0</v>
      </c>
      <c r="K242" s="92">
        <f t="shared" si="85"/>
        <v>0</v>
      </c>
    </row>
    <row r="243" spans="1:11" s="84" customFormat="1" ht="12.75">
      <c r="A243" s="111">
        <v>3</v>
      </c>
      <c r="B243" s="83" t="s">
        <v>33</v>
      </c>
      <c r="C243" s="87">
        <f>SUM(C249+C244)</f>
        <v>0</v>
      </c>
      <c r="D243" s="87">
        <f aca="true" t="shared" si="86" ref="D243:K243">SUM(D249)</f>
        <v>0</v>
      </c>
      <c r="E243" s="87">
        <f t="shared" si="86"/>
        <v>0</v>
      </c>
      <c r="F243" s="87">
        <f t="shared" si="86"/>
        <v>0</v>
      </c>
      <c r="G243" s="87">
        <f t="shared" si="86"/>
        <v>0</v>
      </c>
      <c r="H243" s="87">
        <f t="shared" si="86"/>
        <v>0</v>
      </c>
      <c r="I243" s="87">
        <f>SUM(I249+I244)</f>
        <v>0</v>
      </c>
      <c r="J243" s="87">
        <f t="shared" si="86"/>
        <v>0</v>
      </c>
      <c r="K243" s="87">
        <f t="shared" si="86"/>
        <v>0</v>
      </c>
    </row>
    <row r="244" spans="1:11" s="84" customFormat="1" ht="12.75">
      <c r="A244" s="111">
        <v>31</v>
      </c>
      <c r="B244" s="83" t="s">
        <v>13</v>
      </c>
      <c r="C244" s="87">
        <f>D244+E244+F244+G244+H244+I244+J244+K244</f>
        <v>0</v>
      </c>
      <c r="D244" s="87"/>
      <c r="E244" s="87"/>
      <c r="F244" s="87"/>
      <c r="G244" s="87"/>
      <c r="H244" s="87"/>
      <c r="I244" s="87">
        <f>I245+I247</f>
        <v>0</v>
      </c>
      <c r="J244" s="87"/>
      <c r="K244" s="87"/>
    </row>
    <row r="245" spans="1:11" s="84" customFormat="1" ht="12.75">
      <c r="A245" s="111">
        <v>311</v>
      </c>
      <c r="B245" s="83" t="s">
        <v>147</v>
      </c>
      <c r="C245" s="87">
        <f>D245+E245+F245+G245+H245+I245+J245+K245</f>
        <v>0</v>
      </c>
      <c r="D245" s="87"/>
      <c r="E245" s="87"/>
      <c r="F245" s="87"/>
      <c r="G245" s="87"/>
      <c r="H245" s="87"/>
      <c r="I245" s="87">
        <f>I246</f>
        <v>0</v>
      </c>
      <c r="J245" s="87"/>
      <c r="K245" s="87"/>
    </row>
    <row r="246" spans="1:11" s="84" customFormat="1" ht="12.75">
      <c r="A246" s="112">
        <v>3111</v>
      </c>
      <c r="B246" s="76" t="s">
        <v>148</v>
      </c>
      <c r="C246" s="88">
        <f>D246+E246+F246+G246+H246+I246+J246+K246</f>
        <v>0</v>
      </c>
      <c r="D246" s="88"/>
      <c r="E246" s="88"/>
      <c r="F246" s="88"/>
      <c r="G246" s="88"/>
      <c r="H246" s="88"/>
      <c r="I246" s="88"/>
      <c r="J246" s="88"/>
      <c r="K246" s="88"/>
    </row>
    <row r="247" spans="1:11" s="84" customFormat="1" ht="12.75">
      <c r="A247" s="111">
        <v>313</v>
      </c>
      <c r="B247" s="83" t="s">
        <v>16</v>
      </c>
      <c r="C247" s="87">
        <f>D247+E247+F247+G247+H247+I247+J247+K247</f>
        <v>0</v>
      </c>
      <c r="D247" s="87"/>
      <c r="E247" s="87"/>
      <c r="F247" s="87"/>
      <c r="G247" s="87"/>
      <c r="H247" s="87"/>
      <c r="I247" s="87">
        <f>I248</f>
        <v>0</v>
      </c>
      <c r="J247" s="87"/>
      <c r="K247" s="87"/>
    </row>
    <row r="248" spans="1:11" s="84" customFormat="1" ht="12.75">
      <c r="A248" s="112">
        <v>3132</v>
      </c>
      <c r="B248" s="76" t="s">
        <v>149</v>
      </c>
      <c r="C248" s="88">
        <f>D248+E248+F248+G248+H248+I248+J248+K248</f>
        <v>0</v>
      </c>
      <c r="D248" s="88"/>
      <c r="E248" s="88"/>
      <c r="F248" s="88"/>
      <c r="G248" s="88"/>
      <c r="H248" s="88"/>
      <c r="I248" s="88"/>
      <c r="J248" s="88"/>
      <c r="K248" s="88"/>
    </row>
    <row r="249" spans="1:11" s="84" customFormat="1" ht="12.75">
      <c r="A249" s="111">
        <v>32</v>
      </c>
      <c r="B249" s="83" t="s">
        <v>17</v>
      </c>
      <c r="C249" s="87">
        <f>C250+C254+C259+C264</f>
        <v>0</v>
      </c>
      <c r="D249" s="87">
        <f aca="true" t="shared" si="87" ref="D249:K249">D250+D254+D259+D264</f>
        <v>0</v>
      </c>
      <c r="E249" s="87">
        <f t="shared" si="87"/>
        <v>0</v>
      </c>
      <c r="F249" s="87">
        <f t="shared" si="87"/>
        <v>0</v>
      </c>
      <c r="G249" s="87">
        <f t="shared" si="87"/>
        <v>0</v>
      </c>
      <c r="H249" s="87">
        <f t="shared" si="87"/>
        <v>0</v>
      </c>
      <c r="I249" s="87">
        <f>I250+I254+I259+I264</f>
        <v>0</v>
      </c>
      <c r="J249" s="87">
        <f t="shared" si="87"/>
        <v>0</v>
      </c>
      <c r="K249" s="87">
        <f t="shared" si="87"/>
        <v>0</v>
      </c>
    </row>
    <row r="250" spans="1:11" s="84" customFormat="1" ht="12.75">
      <c r="A250" s="111">
        <v>321</v>
      </c>
      <c r="B250" s="83" t="s">
        <v>18</v>
      </c>
      <c r="C250" s="87">
        <f>SUM(C251+C252+C253)</f>
        <v>0</v>
      </c>
      <c r="D250" s="87">
        <f aca="true" t="shared" si="88" ref="D250:J250">SUM(D251+D252)</f>
        <v>0</v>
      </c>
      <c r="E250" s="87">
        <f t="shared" si="88"/>
        <v>0</v>
      </c>
      <c r="F250" s="87">
        <f t="shared" si="88"/>
        <v>0</v>
      </c>
      <c r="G250" s="87">
        <f t="shared" si="88"/>
        <v>0</v>
      </c>
      <c r="H250" s="87">
        <f t="shared" si="88"/>
        <v>0</v>
      </c>
      <c r="I250" s="87">
        <f>SUM(I251+I252+I253)</f>
        <v>0</v>
      </c>
      <c r="J250" s="87">
        <f t="shared" si="88"/>
        <v>0</v>
      </c>
      <c r="K250" s="87">
        <f>SUM(K251+K252)</f>
        <v>0</v>
      </c>
    </row>
    <row r="251" spans="1:11" s="85" customFormat="1" ht="12.75">
      <c r="A251" s="112">
        <v>3211</v>
      </c>
      <c r="B251" s="76" t="s">
        <v>92</v>
      </c>
      <c r="C251" s="88">
        <f>D251+E251+F251+G251+H251+I251+J251</f>
        <v>0</v>
      </c>
      <c r="D251" s="88"/>
      <c r="E251" s="88"/>
      <c r="F251" s="88"/>
      <c r="G251" s="88"/>
      <c r="H251" s="88"/>
      <c r="I251" s="88"/>
      <c r="J251" s="88"/>
      <c r="K251" s="88"/>
    </row>
    <row r="252" spans="1:11" s="85" customFormat="1" ht="12.75">
      <c r="A252" s="112">
        <v>3213</v>
      </c>
      <c r="B252" s="76" t="s">
        <v>93</v>
      </c>
      <c r="C252" s="88">
        <f aca="true" t="shared" si="89" ref="C252:C258">D252+E252+F252+G252+H252+I252+J252</f>
        <v>0</v>
      </c>
      <c r="D252" s="88"/>
      <c r="E252" s="88"/>
      <c r="F252" s="88"/>
      <c r="G252" s="88"/>
      <c r="H252" s="88"/>
      <c r="I252" s="88"/>
      <c r="J252" s="88"/>
      <c r="K252" s="88"/>
    </row>
    <row r="253" spans="1:11" s="85" customFormat="1" ht="12.75">
      <c r="A253" s="112">
        <v>3214</v>
      </c>
      <c r="B253" s="76" t="s">
        <v>94</v>
      </c>
      <c r="C253" s="88">
        <f>D253+E253+F253+G253+H253+I253+J253+K253</f>
        <v>0</v>
      </c>
      <c r="D253" s="88"/>
      <c r="E253" s="88"/>
      <c r="F253" s="88"/>
      <c r="G253" s="88"/>
      <c r="H253" s="88"/>
      <c r="I253" s="88"/>
      <c r="J253" s="88"/>
      <c r="K253" s="88"/>
    </row>
    <row r="254" spans="1:11" s="85" customFormat="1" ht="12.75">
      <c r="A254" s="120">
        <v>322</v>
      </c>
      <c r="B254" s="82" t="s">
        <v>19</v>
      </c>
      <c r="C254" s="86">
        <f t="shared" si="89"/>
        <v>0</v>
      </c>
      <c r="D254" s="86"/>
      <c r="E254" s="86"/>
      <c r="F254" s="86"/>
      <c r="G254" s="86"/>
      <c r="H254" s="86"/>
      <c r="I254" s="86">
        <f>SUM(I255:I258)</f>
        <v>0</v>
      </c>
      <c r="J254" s="86"/>
      <c r="K254" s="86"/>
    </row>
    <row r="255" spans="1:11" s="85" customFormat="1" ht="12.75">
      <c r="A255" s="112">
        <v>3221</v>
      </c>
      <c r="B255" s="76" t="s">
        <v>150</v>
      </c>
      <c r="C255" s="88">
        <f t="shared" si="89"/>
        <v>0</v>
      </c>
      <c r="D255" s="88"/>
      <c r="E255" s="88"/>
      <c r="F255" s="88"/>
      <c r="G255" s="88"/>
      <c r="H255" s="88"/>
      <c r="I255" s="88"/>
      <c r="J255" s="88"/>
      <c r="K255" s="88"/>
    </row>
    <row r="256" spans="1:11" s="85" customFormat="1" ht="12.75">
      <c r="A256" s="112">
        <v>3222</v>
      </c>
      <c r="B256" s="76" t="s">
        <v>122</v>
      </c>
      <c r="C256" s="88">
        <f t="shared" si="89"/>
        <v>0</v>
      </c>
      <c r="D256" s="88"/>
      <c r="E256" s="88"/>
      <c r="F256" s="88"/>
      <c r="G256" s="88"/>
      <c r="H256" s="88"/>
      <c r="I256" s="88"/>
      <c r="J256" s="88"/>
      <c r="K256" s="88"/>
    </row>
    <row r="257" spans="1:11" s="85" customFormat="1" ht="12.75">
      <c r="A257" s="112">
        <v>3225</v>
      </c>
      <c r="B257" s="76" t="s">
        <v>151</v>
      </c>
      <c r="C257" s="88">
        <f t="shared" si="89"/>
        <v>0</v>
      </c>
      <c r="D257" s="88"/>
      <c r="E257" s="88"/>
      <c r="F257" s="88"/>
      <c r="G257" s="88"/>
      <c r="H257" s="88"/>
      <c r="I257" s="88"/>
      <c r="J257" s="88"/>
      <c r="K257" s="88"/>
    </row>
    <row r="258" spans="1:11" s="85" customFormat="1" ht="12.75">
      <c r="A258" s="112">
        <v>3227</v>
      </c>
      <c r="B258" s="76" t="s">
        <v>137</v>
      </c>
      <c r="C258" s="88">
        <f t="shared" si="89"/>
        <v>0</v>
      </c>
      <c r="D258" s="88"/>
      <c r="E258" s="88"/>
      <c r="F258" s="88"/>
      <c r="G258" s="88"/>
      <c r="H258" s="88"/>
      <c r="I258" s="88"/>
      <c r="J258" s="88"/>
      <c r="K258" s="88"/>
    </row>
    <row r="259" spans="1:11" s="84" customFormat="1" ht="12.75">
      <c r="A259" s="111">
        <v>323</v>
      </c>
      <c r="B259" s="83" t="s">
        <v>20</v>
      </c>
      <c r="C259" s="87">
        <f>SUM(C261+C262+C263+C260)</f>
        <v>0</v>
      </c>
      <c r="D259" s="87">
        <f aca="true" t="shared" si="90" ref="D259:J259">SUM(D261+D263)</f>
        <v>0</v>
      </c>
      <c r="E259" s="87">
        <f t="shared" si="90"/>
        <v>0</v>
      </c>
      <c r="F259" s="87">
        <f t="shared" si="90"/>
        <v>0</v>
      </c>
      <c r="G259" s="87">
        <f t="shared" si="90"/>
        <v>0</v>
      </c>
      <c r="H259" s="87">
        <f t="shared" si="90"/>
        <v>0</v>
      </c>
      <c r="I259" s="87">
        <f>I260+I261+I262+I263</f>
        <v>0</v>
      </c>
      <c r="J259" s="87">
        <f t="shared" si="90"/>
        <v>0</v>
      </c>
      <c r="K259" s="87">
        <f>SUM(K261+K263)</f>
        <v>0</v>
      </c>
    </row>
    <row r="260" spans="1:11" s="84" customFormat="1" ht="12.75">
      <c r="A260" s="112">
        <v>3232</v>
      </c>
      <c r="B260" s="76" t="s">
        <v>167</v>
      </c>
      <c r="C260" s="88">
        <f>D260+E260+F260+G260+H260+I260+J260+K260</f>
        <v>0</v>
      </c>
      <c r="D260" s="87"/>
      <c r="E260" s="87"/>
      <c r="F260" s="87"/>
      <c r="G260" s="87"/>
      <c r="H260" s="87"/>
      <c r="I260" s="88"/>
      <c r="J260" s="87"/>
      <c r="K260" s="87"/>
    </row>
    <row r="261" spans="1:11" s="85" customFormat="1" ht="12.75">
      <c r="A261" s="112">
        <v>3237</v>
      </c>
      <c r="B261" s="76" t="s">
        <v>102</v>
      </c>
      <c r="C261" s="88">
        <f aca="true" t="shared" si="91" ref="C261:C266">D261+E261+F261+G261+H261+I261+J261+K261</f>
        <v>0</v>
      </c>
      <c r="D261" s="88"/>
      <c r="E261" s="88"/>
      <c r="F261" s="88"/>
      <c r="G261" s="88"/>
      <c r="H261" s="88">
        <v>0</v>
      </c>
      <c r="I261" s="88"/>
      <c r="J261" s="88"/>
      <c r="K261" s="88"/>
    </row>
    <row r="262" spans="1:11" s="85" customFormat="1" ht="12.75">
      <c r="A262" s="112">
        <v>3238</v>
      </c>
      <c r="B262" s="76" t="s">
        <v>103</v>
      </c>
      <c r="C262" s="88">
        <f t="shared" si="91"/>
        <v>0</v>
      </c>
      <c r="D262" s="88"/>
      <c r="E262" s="88"/>
      <c r="F262" s="88"/>
      <c r="G262" s="88"/>
      <c r="H262" s="88"/>
      <c r="I262" s="88"/>
      <c r="J262" s="88"/>
      <c r="K262" s="88"/>
    </row>
    <row r="263" spans="1:11" s="85" customFormat="1" ht="12.75">
      <c r="A263" s="112">
        <v>3239</v>
      </c>
      <c r="B263" s="76" t="s">
        <v>104</v>
      </c>
      <c r="C263" s="88">
        <f t="shared" si="91"/>
        <v>0</v>
      </c>
      <c r="D263" s="88"/>
      <c r="E263" s="88"/>
      <c r="F263" s="88"/>
      <c r="G263" s="88"/>
      <c r="H263" s="88">
        <v>0</v>
      </c>
      <c r="I263" s="88"/>
      <c r="J263" s="88"/>
      <c r="K263" s="88"/>
    </row>
    <row r="264" spans="1:11" s="85" customFormat="1" ht="12" customHeight="1">
      <c r="A264" s="120">
        <v>329</v>
      </c>
      <c r="B264" s="82" t="s">
        <v>105</v>
      </c>
      <c r="C264" s="86">
        <f t="shared" si="91"/>
        <v>0</v>
      </c>
      <c r="D264" s="86"/>
      <c r="E264" s="86"/>
      <c r="F264" s="86"/>
      <c r="G264" s="86"/>
      <c r="H264" s="86">
        <f>H265</f>
        <v>0</v>
      </c>
      <c r="I264" s="86">
        <f>I265</f>
        <v>0</v>
      </c>
      <c r="J264" s="86"/>
      <c r="K264" s="86"/>
    </row>
    <row r="265" spans="1:11" s="85" customFormat="1" ht="12.75">
      <c r="A265" s="112">
        <v>3299</v>
      </c>
      <c r="B265" s="76" t="s">
        <v>105</v>
      </c>
      <c r="C265" s="88">
        <f t="shared" si="91"/>
        <v>0</v>
      </c>
      <c r="D265" s="88"/>
      <c r="E265" s="88"/>
      <c r="F265" s="88"/>
      <c r="G265" s="88"/>
      <c r="H265" s="88"/>
      <c r="I265" s="88"/>
      <c r="J265" s="88"/>
      <c r="K265" s="88"/>
    </row>
    <row r="266" spans="1:11" s="84" customFormat="1" ht="18" customHeight="1">
      <c r="A266" s="111">
        <v>4</v>
      </c>
      <c r="B266" s="95" t="s">
        <v>23</v>
      </c>
      <c r="C266" s="86">
        <f t="shared" si="91"/>
        <v>0</v>
      </c>
      <c r="D266" s="87">
        <f aca="true" t="shared" si="92" ref="D266:K266">SUM(D267)</f>
        <v>0</v>
      </c>
      <c r="E266" s="87">
        <f t="shared" si="92"/>
        <v>0</v>
      </c>
      <c r="F266" s="87">
        <f t="shared" si="92"/>
        <v>0</v>
      </c>
      <c r="G266" s="87">
        <f t="shared" si="92"/>
        <v>0</v>
      </c>
      <c r="H266" s="87">
        <f t="shared" si="92"/>
        <v>0</v>
      </c>
      <c r="I266" s="87">
        <f t="shared" si="92"/>
        <v>0</v>
      </c>
      <c r="J266" s="87">
        <f t="shared" si="92"/>
        <v>0</v>
      </c>
      <c r="K266" s="87">
        <f t="shared" si="92"/>
        <v>0</v>
      </c>
    </row>
    <row r="267" spans="1:11" s="84" customFormat="1" ht="15" customHeight="1">
      <c r="A267" s="111">
        <v>42</v>
      </c>
      <c r="B267" s="95" t="s">
        <v>119</v>
      </c>
      <c r="C267" s="87">
        <f>SUM(C268)</f>
        <v>0</v>
      </c>
      <c r="D267" s="87">
        <f aca="true" t="shared" si="93" ref="D267:K267">SUM(D268)</f>
        <v>0</v>
      </c>
      <c r="E267" s="87">
        <f t="shared" si="93"/>
        <v>0</v>
      </c>
      <c r="F267" s="87">
        <f t="shared" si="93"/>
        <v>0</v>
      </c>
      <c r="G267" s="87">
        <f t="shared" si="93"/>
        <v>0</v>
      </c>
      <c r="H267" s="87">
        <f t="shared" si="93"/>
        <v>0</v>
      </c>
      <c r="I267" s="87">
        <f t="shared" si="93"/>
        <v>0</v>
      </c>
      <c r="J267" s="87">
        <f t="shared" si="93"/>
        <v>0</v>
      </c>
      <c r="K267" s="87">
        <f t="shared" si="93"/>
        <v>0</v>
      </c>
    </row>
    <row r="268" spans="1:11" s="84" customFormat="1" ht="12.75">
      <c r="A268" s="111">
        <v>422</v>
      </c>
      <c r="B268" s="95" t="s">
        <v>120</v>
      </c>
      <c r="C268" s="87">
        <f>C269</f>
        <v>0</v>
      </c>
      <c r="D268" s="87">
        <f aca="true" t="shared" si="94" ref="D268:K268">SUM(D270)</f>
        <v>0</v>
      </c>
      <c r="E268" s="87">
        <f t="shared" si="94"/>
        <v>0</v>
      </c>
      <c r="F268" s="87">
        <f t="shared" si="94"/>
        <v>0</v>
      </c>
      <c r="G268" s="87">
        <f t="shared" si="94"/>
        <v>0</v>
      </c>
      <c r="H268" s="87">
        <f t="shared" si="94"/>
        <v>0</v>
      </c>
      <c r="I268" s="87">
        <f>I269+I270</f>
        <v>0</v>
      </c>
      <c r="J268" s="87">
        <f t="shared" si="94"/>
        <v>0</v>
      </c>
      <c r="K268" s="87">
        <f t="shared" si="94"/>
        <v>0</v>
      </c>
    </row>
    <row r="269" spans="1:11" s="84" customFormat="1" ht="12.75">
      <c r="A269" s="112">
        <v>4221</v>
      </c>
      <c r="B269" s="94" t="s">
        <v>125</v>
      </c>
      <c r="C269" s="88">
        <f>D269+E269+F269+G269+H269+I269+J269+K269</f>
        <v>0</v>
      </c>
      <c r="D269" s="87"/>
      <c r="E269" s="87"/>
      <c r="F269" s="87"/>
      <c r="G269" s="87"/>
      <c r="H269" s="87"/>
      <c r="I269" s="88"/>
      <c r="J269" s="87"/>
      <c r="K269" s="87"/>
    </row>
    <row r="270" spans="1:11" s="85" customFormat="1" ht="12.75">
      <c r="A270" s="112">
        <v>4226</v>
      </c>
      <c r="B270" s="94" t="s">
        <v>121</v>
      </c>
      <c r="C270" s="88">
        <v>0</v>
      </c>
      <c r="D270" s="88"/>
      <c r="E270" s="88"/>
      <c r="F270" s="88"/>
      <c r="G270" s="88"/>
      <c r="H270" s="88">
        <v>0</v>
      </c>
      <c r="I270" s="88"/>
      <c r="J270" s="88"/>
      <c r="K270" s="88"/>
    </row>
    <row r="271" spans="1:11" ht="25.5">
      <c r="A271" s="107" t="s">
        <v>54</v>
      </c>
      <c r="B271" s="91" t="s">
        <v>53</v>
      </c>
      <c r="C271" s="92">
        <f>SUM(C272)</f>
        <v>0</v>
      </c>
      <c r="D271" s="92">
        <f aca="true" t="shared" si="95" ref="D271:K274">SUM(D272)</f>
        <v>0</v>
      </c>
      <c r="E271" s="92">
        <f t="shared" si="95"/>
        <v>0</v>
      </c>
      <c r="F271" s="92">
        <f t="shared" si="95"/>
        <v>0</v>
      </c>
      <c r="G271" s="92">
        <f t="shared" si="95"/>
        <v>0</v>
      </c>
      <c r="H271" s="92">
        <f t="shared" si="95"/>
        <v>0</v>
      </c>
      <c r="I271" s="92">
        <f t="shared" si="95"/>
        <v>0</v>
      </c>
      <c r="J271" s="92">
        <f t="shared" si="95"/>
        <v>0</v>
      </c>
      <c r="K271" s="92">
        <f t="shared" si="95"/>
        <v>0</v>
      </c>
    </row>
    <row r="272" spans="1:11" s="84" customFormat="1" ht="12.75">
      <c r="A272" s="54">
        <v>3</v>
      </c>
      <c r="B272" s="82" t="s">
        <v>33</v>
      </c>
      <c r="C272" s="86">
        <f>SUM(C273)</f>
        <v>0</v>
      </c>
      <c r="D272" s="86">
        <f t="shared" si="95"/>
        <v>0</v>
      </c>
      <c r="E272" s="86">
        <f t="shared" si="95"/>
        <v>0</v>
      </c>
      <c r="F272" s="86">
        <f t="shared" si="95"/>
        <v>0</v>
      </c>
      <c r="G272" s="86">
        <f t="shared" si="95"/>
        <v>0</v>
      </c>
      <c r="H272" s="86">
        <f t="shared" si="95"/>
        <v>0</v>
      </c>
      <c r="I272" s="86">
        <f t="shared" si="95"/>
        <v>0</v>
      </c>
      <c r="J272" s="86">
        <f t="shared" si="95"/>
        <v>0</v>
      </c>
      <c r="K272" s="86">
        <f t="shared" si="95"/>
        <v>0</v>
      </c>
    </row>
    <row r="273" spans="1:11" s="84" customFormat="1" ht="12.75">
      <c r="A273" s="54">
        <v>32</v>
      </c>
      <c r="B273" s="82" t="s">
        <v>17</v>
      </c>
      <c r="C273" s="86">
        <f>SUM(C274)</f>
        <v>0</v>
      </c>
      <c r="D273" s="86">
        <f t="shared" si="95"/>
        <v>0</v>
      </c>
      <c r="E273" s="86">
        <f t="shared" si="95"/>
        <v>0</v>
      </c>
      <c r="F273" s="86">
        <f t="shared" si="95"/>
        <v>0</v>
      </c>
      <c r="G273" s="86">
        <f t="shared" si="95"/>
        <v>0</v>
      </c>
      <c r="H273" s="86">
        <f t="shared" si="95"/>
        <v>0</v>
      </c>
      <c r="I273" s="86">
        <f t="shared" si="95"/>
        <v>0</v>
      </c>
      <c r="J273" s="86">
        <f t="shared" si="95"/>
        <v>0</v>
      </c>
      <c r="K273" s="86">
        <f t="shared" si="95"/>
        <v>0</v>
      </c>
    </row>
    <row r="274" spans="1:11" s="84" customFormat="1" ht="12.75">
      <c r="A274" s="54">
        <v>329</v>
      </c>
      <c r="B274" s="82" t="s">
        <v>105</v>
      </c>
      <c r="C274" s="86">
        <f>SUM(C275)</f>
        <v>0</v>
      </c>
      <c r="D274" s="86">
        <f t="shared" si="95"/>
        <v>0</v>
      </c>
      <c r="E274" s="86">
        <f t="shared" si="95"/>
        <v>0</v>
      </c>
      <c r="F274" s="86">
        <f t="shared" si="95"/>
        <v>0</v>
      </c>
      <c r="G274" s="86">
        <f t="shared" si="95"/>
        <v>0</v>
      </c>
      <c r="H274" s="86">
        <f t="shared" si="95"/>
        <v>0</v>
      </c>
      <c r="I274" s="86">
        <f t="shared" si="95"/>
        <v>0</v>
      </c>
      <c r="J274" s="86">
        <f t="shared" si="95"/>
        <v>0</v>
      </c>
      <c r="K274" s="86">
        <f t="shared" si="95"/>
        <v>0</v>
      </c>
    </row>
    <row r="275" spans="1:11" ht="12.75">
      <c r="A275" s="108">
        <v>3299</v>
      </c>
      <c r="B275" s="76" t="s">
        <v>105</v>
      </c>
      <c r="C275" s="88">
        <v>0</v>
      </c>
      <c r="D275" s="88"/>
      <c r="E275" s="88">
        <v>0</v>
      </c>
      <c r="F275" s="88"/>
      <c r="G275" s="88"/>
      <c r="H275" s="88"/>
      <c r="I275" s="88"/>
      <c r="J275" s="88"/>
      <c r="K275" s="88"/>
    </row>
    <row r="276" spans="1:11" ht="27.75" customHeight="1">
      <c r="A276" s="107" t="s">
        <v>55</v>
      </c>
      <c r="B276" s="91" t="s">
        <v>75</v>
      </c>
      <c r="C276" s="92">
        <f>SUM(C277)</f>
        <v>381220</v>
      </c>
      <c r="D276" s="92">
        <f aca="true" t="shared" si="96" ref="D276:K276">SUM(D277)</f>
        <v>0</v>
      </c>
      <c r="E276" s="92">
        <f t="shared" si="96"/>
        <v>0</v>
      </c>
      <c r="F276" s="92">
        <f t="shared" si="96"/>
        <v>0</v>
      </c>
      <c r="G276" s="92">
        <f t="shared" si="96"/>
        <v>0</v>
      </c>
      <c r="H276" s="92">
        <f t="shared" si="96"/>
        <v>381220</v>
      </c>
      <c r="I276" s="92">
        <f t="shared" si="96"/>
        <v>0</v>
      </c>
      <c r="J276" s="92">
        <f t="shared" si="96"/>
        <v>0</v>
      </c>
      <c r="K276" s="92">
        <f t="shared" si="96"/>
        <v>0</v>
      </c>
    </row>
    <row r="277" spans="1:11" s="84" customFormat="1" ht="12.75">
      <c r="A277" s="54">
        <v>3</v>
      </c>
      <c r="B277" s="82" t="s">
        <v>33</v>
      </c>
      <c r="C277" s="86">
        <f>D277+E277+F277+G277+H277+I277+J277+K277</f>
        <v>381220</v>
      </c>
      <c r="D277" s="86">
        <f aca="true" t="shared" si="97" ref="D277:J277">SUM(D278+D285)</f>
        <v>0</v>
      </c>
      <c r="E277" s="86">
        <f t="shared" si="97"/>
        <v>0</v>
      </c>
      <c r="F277" s="86">
        <f t="shared" si="97"/>
        <v>0</v>
      </c>
      <c r="G277" s="86">
        <f t="shared" si="97"/>
        <v>0</v>
      </c>
      <c r="H277" s="86">
        <f t="shared" si="97"/>
        <v>381220</v>
      </c>
      <c r="I277" s="86">
        <f t="shared" si="97"/>
        <v>0</v>
      </c>
      <c r="J277" s="86">
        <f t="shared" si="97"/>
        <v>0</v>
      </c>
      <c r="K277" s="86">
        <f>SUM(K278+K285)</f>
        <v>0</v>
      </c>
    </row>
    <row r="278" spans="1:11" s="84" customFormat="1" ht="12.75">
      <c r="A278" s="54">
        <v>31</v>
      </c>
      <c r="B278" s="82" t="s">
        <v>13</v>
      </c>
      <c r="C278" s="86">
        <f aca="true" t="shared" si="98" ref="C278:C296">D278+E278+F278+G278+H278+I278+J278+K278</f>
        <v>299800</v>
      </c>
      <c r="D278" s="86">
        <f aca="true" t="shared" si="99" ref="D278:J278">SUM(D279+D281+D283)</f>
        <v>0</v>
      </c>
      <c r="E278" s="86">
        <f t="shared" si="99"/>
        <v>0</v>
      </c>
      <c r="F278" s="86">
        <f t="shared" si="99"/>
        <v>0</v>
      </c>
      <c r="G278" s="86">
        <f t="shared" si="99"/>
        <v>0</v>
      </c>
      <c r="H278" s="86">
        <f t="shared" si="99"/>
        <v>299800</v>
      </c>
      <c r="I278" s="86">
        <f t="shared" si="99"/>
        <v>0</v>
      </c>
      <c r="J278" s="86">
        <f t="shared" si="99"/>
        <v>0</v>
      </c>
      <c r="K278" s="86">
        <f>SUM(K279+K281+K283)</f>
        <v>0</v>
      </c>
    </row>
    <row r="279" spans="1:11" s="84" customFormat="1" ht="12.75">
      <c r="A279" s="54">
        <v>311</v>
      </c>
      <c r="B279" s="82" t="s">
        <v>14</v>
      </c>
      <c r="C279" s="86">
        <f t="shared" si="98"/>
        <v>250000</v>
      </c>
      <c r="D279" s="86">
        <f aca="true" t="shared" si="100" ref="D279:K279">SUM(D280)</f>
        <v>0</v>
      </c>
      <c r="E279" s="86">
        <f t="shared" si="100"/>
        <v>0</v>
      </c>
      <c r="F279" s="86">
        <f t="shared" si="100"/>
        <v>0</v>
      </c>
      <c r="G279" s="86">
        <f t="shared" si="100"/>
        <v>0</v>
      </c>
      <c r="H279" s="86">
        <f t="shared" si="100"/>
        <v>250000</v>
      </c>
      <c r="I279" s="86">
        <f t="shared" si="100"/>
        <v>0</v>
      </c>
      <c r="J279" s="86">
        <f t="shared" si="100"/>
        <v>0</v>
      </c>
      <c r="K279" s="86">
        <f t="shared" si="100"/>
        <v>0</v>
      </c>
    </row>
    <row r="280" spans="1:11" ht="12.75">
      <c r="A280" s="108">
        <v>3111</v>
      </c>
      <c r="B280" s="76" t="s">
        <v>118</v>
      </c>
      <c r="C280" s="88">
        <f t="shared" si="98"/>
        <v>250000</v>
      </c>
      <c r="D280" s="88"/>
      <c r="E280" s="88"/>
      <c r="F280" s="88"/>
      <c r="G280" s="88"/>
      <c r="H280" s="88">
        <v>250000</v>
      </c>
      <c r="I280" s="88"/>
      <c r="J280" s="88"/>
      <c r="K280" s="88"/>
    </row>
    <row r="281" spans="1:11" s="84" customFormat="1" ht="12.75">
      <c r="A281" s="54">
        <v>312</v>
      </c>
      <c r="B281" s="82" t="s">
        <v>15</v>
      </c>
      <c r="C281" s="86">
        <f t="shared" si="98"/>
        <v>8800</v>
      </c>
      <c r="D281" s="86">
        <f aca="true" t="shared" si="101" ref="D281:K281">SUM(D282)</f>
        <v>0</v>
      </c>
      <c r="E281" s="86">
        <f t="shared" si="101"/>
        <v>0</v>
      </c>
      <c r="F281" s="86">
        <f t="shared" si="101"/>
        <v>0</v>
      </c>
      <c r="G281" s="86">
        <f t="shared" si="101"/>
        <v>0</v>
      </c>
      <c r="H281" s="86">
        <f t="shared" si="101"/>
        <v>8800</v>
      </c>
      <c r="I281" s="86">
        <f t="shared" si="101"/>
        <v>0</v>
      </c>
      <c r="J281" s="86">
        <f t="shared" si="101"/>
        <v>0</v>
      </c>
      <c r="K281" s="86">
        <f t="shared" si="101"/>
        <v>0</v>
      </c>
    </row>
    <row r="282" spans="1:11" ht="12.75">
      <c r="A282" s="108">
        <v>3121</v>
      </c>
      <c r="B282" s="76" t="s">
        <v>15</v>
      </c>
      <c r="C282" s="88">
        <f t="shared" si="98"/>
        <v>8800</v>
      </c>
      <c r="D282" s="88"/>
      <c r="E282" s="88"/>
      <c r="F282" s="88"/>
      <c r="G282" s="88"/>
      <c r="H282" s="88">
        <v>8800</v>
      </c>
      <c r="I282" s="88"/>
      <c r="J282" s="88"/>
      <c r="K282" s="88"/>
    </row>
    <row r="283" spans="1:11" s="84" customFormat="1" ht="12.75">
      <c r="A283" s="54">
        <v>313</v>
      </c>
      <c r="B283" s="82" t="s">
        <v>16</v>
      </c>
      <c r="C283" s="88">
        <f t="shared" si="98"/>
        <v>41000</v>
      </c>
      <c r="D283" s="86">
        <f aca="true" t="shared" si="102" ref="D283:K283">SUM(D284)</f>
        <v>0</v>
      </c>
      <c r="E283" s="86">
        <f t="shared" si="102"/>
        <v>0</v>
      </c>
      <c r="F283" s="86">
        <f t="shared" si="102"/>
        <v>0</v>
      </c>
      <c r="G283" s="86">
        <f t="shared" si="102"/>
        <v>0</v>
      </c>
      <c r="H283" s="86">
        <f t="shared" si="102"/>
        <v>41000</v>
      </c>
      <c r="I283" s="86">
        <f t="shared" si="102"/>
        <v>0</v>
      </c>
      <c r="J283" s="86">
        <f t="shared" si="102"/>
        <v>0</v>
      </c>
      <c r="K283" s="86">
        <f t="shared" si="102"/>
        <v>0</v>
      </c>
    </row>
    <row r="284" spans="1:11" ht="15.75" customHeight="1">
      <c r="A284" s="108">
        <v>3132</v>
      </c>
      <c r="B284" s="76" t="s">
        <v>115</v>
      </c>
      <c r="C284" s="88">
        <f t="shared" si="98"/>
        <v>41000</v>
      </c>
      <c r="D284" s="88"/>
      <c r="E284" s="88"/>
      <c r="F284" s="88"/>
      <c r="G284" s="88"/>
      <c r="H284" s="88">
        <v>41000</v>
      </c>
      <c r="I284" s="88"/>
      <c r="J284" s="88"/>
      <c r="K284" s="88"/>
    </row>
    <row r="285" spans="1:11" s="84" customFormat="1" ht="12.75">
      <c r="A285" s="54">
        <v>32</v>
      </c>
      <c r="B285" s="82" t="s">
        <v>17</v>
      </c>
      <c r="C285" s="86">
        <f t="shared" si="98"/>
        <v>81420</v>
      </c>
      <c r="D285" s="86">
        <f aca="true" t="shared" si="103" ref="D285:J285">SUM(D286+D290+D294)</f>
        <v>0</v>
      </c>
      <c r="E285" s="86">
        <f t="shared" si="103"/>
        <v>0</v>
      </c>
      <c r="F285" s="86">
        <f t="shared" si="103"/>
        <v>0</v>
      </c>
      <c r="G285" s="86">
        <f t="shared" si="103"/>
        <v>0</v>
      </c>
      <c r="H285" s="86">
        <f t="shared" si="103"/>
        <v>81420</v>
      </c>
      <c r="I285" s="86">
        <f t="shared" si="103"/>
        <v>0</v>
      </c>
      <c r="J285" s="86">
        <f t="shared" si="103"/>
        <v>0</v>
      </c>
      <c r="K285" s="86">
        <f>SUM(K286+K290+K294)</f>
        <v>0</v>
      </c>
    </row>
    <row r="286" spans="1:11" s="84" customFormat="1" ht="12.75">
      <c r="A286" s="54">
        <v>321</v>
      </c>
      <c r="B286" s="82" t="s">
        <v>18</v>
      </c>
      <c r="C286" s="86">
        <f t="shared" si="98"/>
        <v>16520</v>
      </c>
      <c r="D286" s="86">
        <f aca="true" t="shared" si="104" ref="D286:K286">SUM(D288)</f>
        <v>0</v>
      </c>
      <c r="E286" s="86">
        <f t="shared" si="104"/>
        <v>0</v>
      </c>
      <c r="F286" s="86">
        <f t="shared" si="104"/>
        <v>0</v>
      </c>
      <c r="G286" s="86">
        <f>G287+G288+G289</f>
        <v>0</v>
      </c>
      <c r="H286" s="86">
        <f t="shared" si="104"/>
        <v>16520</v>
      </c>
      <c r="I286" s="86">
        <f t="shared" si="104"/>
        <v>0</v>
      </c>
      <c r="J286" s="86">
        <f t="shared" si="104"/>
        <v>0</v>
      </c>
      <c r="K286" s="86">
        <f t="shared" si="104"/>
        <v>0</v>
      </c>
    </row>
    <row r="287" spans="1:11" s="84" customFormat="1" ht="12.75">
      <c r="A287" s="108">
        <v>3211</v>
      </c>
      <c r="B287" s="76" t="s">
        <v>92</v>
      </c>
      <c r="C287" s="88">
        <f t="shared" si="98"/>
        <v>0</v>
      </c>
      <c r="D287" s="88"/>
      <c r="E287" s="88"/>
      <c r="F287" s="88"/>
      <c r="G287" s="88"/>
      <c r="H287" s="88"/>
      <c r="I287" s="88"/>
      <c r="J287" s="88"/>
      <c r="K287" s="88"/>
    </row>
    <row r="288" spans="1:11" ht="13.5" customHeight="1">
      <c r="A288" s="108">
        <v>3212</v>
      </c>
      <c r="B288" s="76" t="s">
        <v>116</v>
      </c>
      <c r="C288" s="88">
        <f t="shared" si="98"/>
        <v>16520</v>
      </c>
      <c r="D288" s="88"/>
      <c r="E288" s="88"/>
      <c r="F288" s="88"/>
      <c r="G288" s="88"/>
      <c r="H288" s="88">
        <v>16520</v>
      </c>
      <c r="I288" s="88"/>
      <c r="J288" s="88"/>
      <c r="K288" s="88"/>
    </row>
    <row r="289" spans="1:11" ht="12.75">
      <c r="A289" s="108">
        <v>3214</v>
      </c>
      <c r="B289" s="76" t="s">
        <v>94</v>
      </c>
      <c r="C289" s="88">
        <f>D289+E289+F289+G289+H289+I289+J289+K289</f>
        <v>0</v>
      </c>
      <c r="D289" s="88"/>
      <c r="E289" s="88"/>
      <c r="F289" s="88"/>
      <c r="G289" s="88"/>
      <c r="H289" s="88"/>
      <c r="I289" s="88"/>
      <c r="J289" s="88"/>
      <c r="K289" s="88"/>
    </row>
    <row r="290" spans="1:11" s="84" customFormat="1" ht="12" customHeight="1">
      <c r="A290" s="54">
        <v>322</v>
      </c>
      <c r="B290" s="82" t="s">
        <v>19</v>
      </c>
      <c r="C290" s="86">
        <f t="shared" si="98"/>
        <v>0</v>
      </c>
      <c r="D290" s="86">
        <f aca="true" t="shared" si="105" ref="D290:J290">SUM(D291+D292)</f>
        <v>0</v>
      </c>
      <c r="E290" s="86">
        <f t="shared" si="105"/>
        <v>0</v>
      </c>
      <c r="F290" s="86">
        <f t="shared" si="105"/>
        <v>0</v>
      </c>
      <c r="G290" s="86">
        <f>SUM(G291+G292+G293)</f>
        <v>0</v>
      </c>
      <c r="H290" s="86">
        <f t="shared" si="105"/>
        <v>0</v>
      </c>
      <c r="I290" s="86">
        <f t="shared" si="105"/>
        <v>0</v>
      </c>
      <c r="J290" s="86">
        <f t="shared" si="105"/>
        <v>0</v>
      </c>
      <c r="K290" s="86">
        <f>SUM(K291+K292)</f>
        <v>0</v>
      </c>
    </row>
    <row r="291" spans="1:11" ht="12.75" customHeight="1">
      <c r="A291" s="108">
        <v>3221</v>
      </c>
      <c r="B291" s="76" t="s">
        <v>142</v>
      </c>
      <c r="C291" s="88">
        <f t="shared" si="98"/>
        <v>0</v>
      </c>
      <c r="D291" s="88"/>
      <c r="E291" s="88"/>
      <c r="F291" s="88"/>
      <c r="G291" s="88"/>
      <c r="H291" s="88"/>
      <c r="I291" s="88"/>
      <c r="J291" s="88"/>
      <c r="K291" s="88"/>
    </row>
    <row r="292" spans="1:11" ht="12.75">
      <c r="A292" s="108">
        <v>3222</v>
      </c>
      <c r="B292" s="76" t="s">
        <v>122</v>
      </c>
      <c r="C292" s="88">
        <f t="shared" si="98"/>
        <v>0</v>
      </c>
      <c r="D292" s="88"/>
      <c r="E292" s="88"/>
      <c r="F292" s="88"/>
      <c r="G292" s="88"/>
      <c r="H292" s="88"/>
      <c r="I292" s="88"/>
      <c r="J292" s="88"/>
      <c r="K292" s="88"/>
    </row>
    <row r="293" spans="1:11" ht="12.75">
      <c r="A293" s="108">
        <v>3225</v>
      </c>
      <c r="B293" s="76" t="s">
        <v>132</v>
      </c>
      <c r="C293" s="88">
        <f t="shared" si="98"/>
        <v>0</v>
      </c>
      <c r="D293" s="88"/>
      <c r="E293" s="88"/>
      <c r="F293" s="88"/>
      <c r="G293" s="88"/>
      <c r="H293" s="88"/>
      <c r="I293" s="88"/>
      <c r="J293" s="88"/>
      <c r="K293" s="88"/>
    </row>
    <row r="294" spans="1:11" s="84" customFormat="1" ht="12.75">
      <c r="A294" s="54">
        <v>323</v>
      </c>
      <c r="B294" s="82" t="s">
        <v>20</v>
      </c>
      <c r="C294" s="86">
        <f t="shared" si="98"/>
        <v>64900</v>
      </c>
      <c r="D294" s="86">
        <f aca="true" t="shared" si="106" ref="D294:J294">SUM(D295+D296)</f>
        <v>0</v>
      </c>
      <c r="E294" s="86">
        <f t="shared" si="106"/>
        <v>0</v>
      </c>
      <c r="F294" s="86">
        <f t="shared" si="106"/>
        <v>0</v>
      </c>
      <c r="G294" s="86">
        <f t="shared" si="106"/>
        <v>0</v>
      </c>
      <c r="H294" s="86">
        <f t="shared" si="106"/>
        <v>64900</v>
      </c>
      <c r="I294" s="86">
        <f t="shared" si="106"/>
        <v>0</v>
      </c>
      <c r="J294" s="86">
        <f t="shared" si="106"/>
        <v>0</v>
      </c>
      <c r="K294" s="86">
        <f>SUM(K295+K296)</f>
        <v>0</v>
      </c>
    </row>
    <row r="295" spans="1:11" ht="12.75">
      <c r="A295" s="108">
        <v>3236</v>
      </c>
      <c r="B295" s="76" t="s">
        <v>101</v>
      </c>
      <c r="C295" s="88">
        <f t="shared" si="98"/>
        <v>0</v>
      </c>
      <c r="D295" s="88"/>
      <c r="E295" s="88"/>
      <c r="F295" s="88"/>
      <c r="G295" s="88">
        <v>0</v>
      </c>
      <c r="H295" s="88"/>
      <c r="I295" s="88"/>
      <c r="J295" s="88"/>
      <c r="K295" s="88"/>
    </row>
    <row r="296" spans="1:11" ht="12.75">
      <c r="A296" s="108">
        <v>3237</v>
      </c>
      <c r="B296" s="76" t="s">
        <v>102</v>
      </c>
      <c r="C296" s="88">
        <f t="shared" si="98"/>
        <v>64900</v>
      </c>
      <c r="D296" s="88"/>
      <c r="E296" s="88"/>
      <c r="F296" s="88"/>
      <c r="G296" s="88"/>
      <c r="H296" s="88">
        <v>64900</v>
      </c>
      <c r="I296" s="88"/>
      <c r="J296" s="88"/>
      <c r="K296" s="88"/>
    </row>
    <row r="297" spans="1:11" ht="28.5" customHeight="1">
      <c r="A297" s="107" t="s">
        <v>76</v>
      </c>
      <c r="B297" s="91" t="s">
        <v>57</v>
      </c>
      <c r="C297" s="92">
        <f>SUM(C298)</f>
        <v>0</v>
      </c>
      <c r="D297" s="92">
        <f aca="true" t="shared" si="107" ref="D297:K298">SUM(D298)</f>
        <v>0</v>
      </c>
      <c r="E297" s="92">
        <f t="shared" si="107"/>
        <v>0</v>
      </c>
      <c r="F297" s="92">
        <f t="shared" si="107"/>
        <v>0</v>
      </c>
      <c r="G297" s="92">
        <f t="shared" si="107"/>
        <v>0</v>
      </c>
      <c r="H297" s="92">
        <f t="shared" si="107"/>
        <v>0</v>
      </c>
      <c r="I297" s="92">
        <f t="shared" si="107"/>
        <v>0</v>
      </c>
      <c r="J297" s="92">
        <f t="shared" si="107"/>
        <v>0</v>
      </c>
      <c r="K297" s="92">
        <f t="shared" si="107"/>
        <v>0</v>
      </c>
    </row>
    <row r="298" spans="1:11" s="84" customFormat="1" ht="12.75">
      <c r="A298" s="54">
        <v>3</v>
      </c>
      <c r="B298" s="82" t="s">
        <v>33</v>
      </c>
      <c r="C298" s="86">
        <f>SUM(C299)</f>
        <v>0</v>
      </c>
      <c r="D298" s="86">
        <f t="shared" si="107"/>
        <v>0</v>
      </c>
      <c r="E298" s="86">
        <f t="shared" si="107"/>
        <v>0</v>
      </c>
      <c r="F298" s="86">
        <f t="shared" si="107"/>
        <v>0</v>
      </c>
      <c r="G298" s="86">
        <f t="shared" si="107"/>
        <v>0</v>
      </c>
      <c r="H298" s="86">
        <f t="shared" si="107"/>
        <v>0</v>
      </c>
      <c r="I298" s="86">
        <f t="shared" si="107"/>
        <v>0</v>
      </c>
      <c r="J298" s="86">
        <f t="shared" si="107"/>
        <v>0</v>
      </c>
      <c r="K298" s="86">
        <f t="shared" si="107"/>
        <v>0</v>
      </c>
    </row>
    <row r="299" spans="1:11" s="84" customFormat="1" ht="12.75">
      <c r="A299" s="54">
        <v>32</v>
      </c>
      <c r="B299" s="82" t="s">
        <v>17</v>
      </c>
      <c r="C299" s="86">
        <f aca="true" t="shared" si="108" ref="C299:J299">SUM(C300+C304)</f>
        <v>0</v>
      </c>
      <c r="D299" s="86">
        <f t="shared" si="108"/>
        <v>0</v>
      </c>
      <c r="E299" s="86">
        <f t="shared" si="108"/>
        <v>0</v>
      </c>
      <c r="F299" s="86">
        <f t="shared" si="108"/>
        <v>0</v>
      </c>
      <c r="G299" s="86">
        <f t="shared" si="108"/>
        <v>0</v>
      </c>
      <c r="H299" s="86">
        <f t="shared" si="108"/>
        <v>0</v>
      </c>
      <c r="I299" s="86">
        <f t="shared" si="108"/>
        <v>0</v>
      </c>
      <c r="J299" s="86">
        <f t="shared" si="108"/>
        <v>0</v>
      </c>
      <c r="K299" s="86">
        <f>SUM(K300+K304)</f>
        <v>0</v>
      </c>
    </row>
    <row r="300" spans="1:11" s="84" customFormat="1" ht="12" customHeight="1">
      <c r="A300" s="54">
        <v>321</v>
      </c>
      <c r="B300" s="82" t="s">
        <v>18</v>
      </c>
      <c r="C300" s="86">
        <f aca="true" t="shared" si="109" ref="C300:K300">SUM(C302)</f>
        <v>0</v>
      </c>
      <c r="D300" s="86">
        <f t="shared" si="109"/>
        <v>0</v>
      </c>
      <c r="E300" s="86">
        <f t="shared" si="109"/>
        <v>0</v>
      </c>
      <c r="F300" s="86">
        <f t="shared" si="109"/>
        <v>0</v>
      </c>
      <c r="G300" s="86">
        <f t="shared" si="109"/>
        <v>0</v>
      </c>
      <c r="H300" s="86">
        <f t="shared" si="109"/>
        <v>0</v>
      </c>
      <c r="I300" s="86">
        <f t="shared" si="109"/>
        <v>0</v>
      </c>
      <c r="J300" s="86">
        <f t="shared" si="109"/>
        <v>0</v>
      </c>
      <c r="K300" s="86">
        <f t="shared" si="109"/>
        <v>0</v>
      </c>
    </row>
    <row r="301" spans="1:11" s="84" customFormat="1" ht="12.75" hidden="1">
      <c r="A301" s="54"/>
      <c r="B301" s="82"/>
      <c r="C301" s="86"/>
      <c r="D301" s="86"/>
      <c r="E301" s="86"/>
      <c r="F301" s="86"/>
      <c r="G301" s="86"/>
      <c r="H301" s="86"/>
      <c r="I301" s="86"/>
      <c r="J301" s="86"/>
      <c r="K301" s="86"/>
    </row>
    <row r="302" spans="1:11" s="85" customFormat="1" ht="12.75">
      <c r="A302" s="113">
        <v>3211</v>
      </c>
      <c r="B302" s="96" t="s">
        <v>92</v>
      </c>
      <c r="C302" s="97"/>
      <c r="D302" s="97"/>
      <c r="E302" s="97"/>
      <c r="F302" s="97"/>
      <c r="G302" s="97"/>
      <c r="H302" s="97">
        <v>0</v>
      </c>
      <c r="I302" s="97"/>
      <c r="J302" s="97"/>
      <c r="K302" s="97"/>
    </row>
    <row r="303" spans="1:11" s="85" customFormat="1" ht="12.75">
      <c r="A303" s="54">
        <v>322</v>
      </c>
      <c r="B303" s="82" t="s">
        <v>19</v>
      </c>
      <c r="C303" s="97"/>
      <c r="D303" s="97"/>
      <c r="E303" s="97"/>
      <c r="F303" s="97"/>
      <c r="G303" s="97"/>
      <c r="H303" s="97"/>
      <c r="I303" s="97"/>
      <c r="J303" s="97"/>
      <c r="K303" s="97"/>
    </row>
    <row r="304" spans="1:11" s="84" customFormat="1" ht="14.25" customHeight="1">
      <c r="A304" s="54">
        <v>329</v>
      </c>
      <c r="B304" s="82" t="s">
        <v>105</v>
      </c>
      <c r="C304" s="86">
        <f>SUM(C305)</f>
        <v>0</v>
      </c>
      <c r="D304" s="86">
        <f aca="true" t="shared" si="110" ref="D304:K304">SUM(D305)</f>
        <v>0</v>
      </c>
      <c r="E304" s="86">
        <f t="shared" si="110"/>
        <v>0</v>
      </c>
      <c r="F304" s="86">
        <f t="shared" si="110"/>
        <v>0</v>
      </c>
      <c r="G304" s="86">
        <f t="shared" si="110"/>
        <v>0</v>
      </c>
      <c r="H304" s="86">
        <f t="shared" si="110"/>
        <v>0</v>
      </c>
      <c r="I304" s="86">
        <f t="shared" si="110"/>
        <v>0</v>
      </c>
      <c r="J304" s="86">
        <f t="shared" si="110"/>
        <v>0</v>
      </c>
      <c r="K304" s="86">
        <f t="shared" si="110"/>
        <v>0</v>
      </c>
    </row>
    <row r="305" spans="1:11" ht="12.75">
      <c r="A305" s="108">
        <v>3299</v>
      </c>
      <c r="B305" s="76" t="s">
        <v>105</v>
      </c>
      <c r="C305" s="86" t="s">
        <v>131</v>
      </c>
      <c r="D305" s="88"/>
      <c r="E305" s="88"/>
      <c r="F305" s="88"/>
      <c r="G305" s="88"/>
      <c r="H305" s="88">
        <v>0</v>
      </c>
      <c r="I305" s="88"/>
      <c r="J305" s="88"/>
      <c r="K305" s="88"/>
    </row>
    <row r="306" spans="1:11" ht="25.5">
      <c r="A306" s="107" t="s">
        <v>77</v>
      </c>
      <c r="B306" s="91" t="s">
        <v>78</v>
      </c>
      <c r="C306" s="92">
        <f>SUM(C307)</f>
        <v>0</v>
      </c>
      <c r="D306" s="92">
        <f aca="true" t="shared" si="111" ref="D306:K309">SUM(D307)</f>
        <v>0</v>
      </c>
      <c r="E306" s="92">
        <f t="shared" si="111"/>
        <v>0</v>
      </c>
      <c r="F306" s="92">
        <f t="shared" si="111"/>
        <v>0</v>
      </c>
      <c r="G306" s="92">
        <f t="shared" si="111"/>
        <v>0</v>
      </c>
      <c r="H306" s="92">
        <f t="shared" si="111"/>
        <v>0</v>
      </c>
      <c r="I306" s="92">
        <f t="shared" si="111"/>
        <v>0</v>
      </c>
      <c r="J306" s="92">
        <f t="shared" si="111"/>
        <v>0</v>
      </c>
      <c r="K306" s="92">
        <f t="shared" si="111"/>
        <v>0</v>
      </c>
    </row>
    <row r="307" spans="1:11" s="84" customFormat="1" ht="12.75">
      <c r="A307" s="54">
        <v>3</v>
      </c>
      <c r="B307" s="82" t="s">
        <v>33</v>
      </c>
      <c r="C307" s="86">
        <f>SUM(C308)</f>
        <v>0</v>
      </c>
      <c r="D307" s="86">
        <f t="shared" si="111"/>
        <v>0</v>
      </c>
      <c r="E307" s="86">
        <f t="shared" si="111"/>
        <v>0</v>
      </c>
      <c r="F307" s="86">
        <f t="shared" si="111"/>
        <v>0</v>
      </c>
      <c r="G307" s="86">
        <f t="shared" si="111"/>
        <v>0</v>
      </c>
      <c r="H307" s="86">
        <f t="shared" si="111"/>
        <v>0</v>
      </c>
      <c r="I307" s="86">
        <f t="shared" si="111"/>
        <v>0</v>
      </c>
      <c r="J307" s="86">
        <f t="shared" si="111"/>
        <v>0</v>
      </c>
      <c r="K307" s="86">
        <f t="shared" si="111"/>
        <v>0</v>
      </c>
    </row>
    <row r="308" spans="1:11" s="84" customFormat="1" ht="12.75">
      <c r="A308" s="54">
        <v>32</v>
      </c>
      <c r="B308" s="82" t="s">
        <v>17</v>
      </c>
      <c r="C308" s="86">
        <f>SUM(C309)</f>
        <v>0</v>
      </c>
      <c r="D308" s="86">
        <f t="shared" si="111"/>
        <v>0</v>
      </c>
      <c r="E308" s="86">
        <f t="shared" si="111"/>
        <v>0</v>
      </c>
      <c r="F308" s="86">
        <f t="shared" si="111"/>
        <v>0</v>
      </c>
      <c r="G308" s="86">
        <f t="shared" si="111"/>
        <v>0</v>
      </c>
      <c r="H308" s="86">
        <f t="shared" si="111"/>
        <v>0</v>
      </c>
      <c r="I308" s="86">
        <f t="shared" si="111"/>
        <v>0</v>
      </c>
      <c r="J308" s="86">
        <f t="shared" si="111"/>
        <v>0</v>
      </c>
      <c r="K308" s="86">
        <f t="shared" si="111"/>
        <v>0</v>
      </c>
    </row>
    <row r="309" spans="1:11" s="84" customFormat="1" ht="14.25" customHeight="1">
      <c r="A309" s="54">
        <v>329</v>
      </c>
      <c r="B309" s="82" t="s">
        <v>105</v>
      </c>
      <c r="C309" s="86">
        <f>SUM(C310)</f>
        <v>0</v>
      </c>
      <c r="D309" s="86">
        <f t="shared" si="111"/>
        <v>0</v>
      </c>
      <c r="E309" s="86">
        <f t="shared" si="111"/>
        <v>0</v>
      </c>
      <c r="F309" s="86">
        <f t="shared" si="111"/>
        <v>0</v>
      </c>
      <c r="G309" s="86">
        <f t="shared" si="111"/>
        <v>0</v>
      </c>
      <c r="H309" s="86">
        <f t="shared" si="111"/>
        <v>0</v>
      </c>
      <c r="I309" s="86">
        <f t="shared" si="111"/>
        <v>0</v>
      </c>
      <c r="J309" s="86">
        <f t="shared" si="111"/>
        <v>0</v>
      </c>
      <c r="K309" s="86"/>
    </row>
    <row r="310" spans="1:11" ht="12.75">
      <c r="A310" s="108">
        <v>3299</v>
      </c>
      <c r="B310" s="76" t="s">
        <v>105</v>
      </c>
      <c r="C310" s="88">
        <v>0</v>
      </c>
      <c r="D310" s="88"/>
      <c r="E310" s="88">
        <v>0</v>
      </c>
      <c r="F310" s="88"/>
      <c r="G310" s="88"/>
      <c r="H310" s="88"/>
      <c r="I310" s="88"/>
      <c r="J310" s="88"/>
      <c r="K310" s="88"/>
    </row>
    <row r="311" spans="1:11" ht="36.75" customHeight="1">
      <c r="A311" s="107" t="s">
        <v>79</v>
      </c>
      <c r="B311" s="91" t="s">
        <v>56</v>
      </c>
      <c r="C311" s="92">
        <f aca="true" t="shared" si="112" ref="C311:C319">SUM(D311:K311)</f>
        <v>0</v>
      </c>
      <c r="D311" s="92">
        <f>D312</f>
        <v>0</v>
      </c>
      <c r="E311" s="92">
        <f aca="true" t="shared" si="113" ref="E311:K311">E312</f>
        <v>0</v>
      </c>
      <c r="F311" s="92">
        <f t="shared" si="113"/>
        <v>0</v>
      </c>
      <c r="G311" s="92">
        <f t="shared" si="113"/>
        <v>0</v>
      </c>
      <c r="H311" s="92">
        <f t="shared" si="113"/>
        <v>0</v>
      </c>
      <c r="I311" s="92">
        <f t="shared" si="113"/>
        <v>0</v>
      </c>
      <c r="J311" s="92">
        <f t="shared" si="113"/>
        <v>0</v>
      </c>
      <c r="K311" s="92">
        <f t="shared" si="113"/>
        <v>0</v>
      </c>
    </row>
    <row r="312" spans="1:11" ht="12.75">
      <c r="A312" s="179" t="s">
        <v>195</v>
      </c>
      <c r="B312" s="174" t="s">
        <v>33</v>
      </c>
      <c r="C312" s="182">
        <f t="shared" si="112"/>
        <v>0</v>
      </c>
      <c r="D312" s="172">
        <f>D313</f>
        <v>0</v>
      </c>
      <c r="E312" s="172">
        <f aca="true" t="shared" si="114" ref="E312:K312">E313</f>
        <v>0</v>
      </c>
      <c r="F312" s="172">
        <f t="shared" si="114"/>
        <v>0</v>
      </c>
      <c r="G312" s="172">
        <f t="shared" si="114"/>
        <v>0</v>
      </c>
      <c r="H312" s="172">
        <f t="shared" si="114"/>
        <v>0</v>
      </c>
      <c r="I312" s="172">
        <f t="shared" si="114"/>
        <v>0</v>
      </c>
      <c r="J312" s="172">
        <f t="shared" si="114"/>
        <v>0</v>
      </c>
      <c r="K312" s="172">
        <f t="shared" si="114"/>
        <v>0</v>
      </c>
    </row>
    <row r="313" spans="1:11" ht="12.75">
      <c r="A313" s="180" t="s">
        <v>196</v>
      </c>
      <c r="B313" s="176" t="s">
        <v>17</v>
      </c>
      <c r="C313" s="176">
        <f t="shared" si="112"/>
        <v>0</v>
      </c>
      <c r="D313" s="172">
        <f>D314+D316</f>
        <v>0</v>
      </c>
      <c r="E313" s="172">
        <f aca="true" t="shared" si="115" ref="E313:J313">E314+E316</f>
        <v>0</v>
      </c>
      <c r="F313" s="172">
        <f t="shared" si="115"/>
        <v>0</v>
      </c>
      <c r="G313" s="172">
        <f t="shared" si="115"/>
        <v>0</v>
      </c>
      <c r="H313" s="172">
        <f t="shared" si="115"/>
        <v>0</v>
      </c>
      <c r="I313" s="172">
        <f t="shared" si="115"/>
        <v>0</v>
      </c>
      <c r="J313" s="172">
        <f t="shared" si="115"/>
        <v>0</v>
      </c>
      <c r="K313" s="172"/>
    </row>
    <row r="314" spans="1:11" ht="12.75">
      <c r="A314" s="180" t="s">
        <v>197</v>
      </c>
      <c r="B314" s="176" t="s">
        <v>20</v>
      </c>
      <c r="C314" s="176">
        <f t="shared" si="112"/>
        <v>0</v>
      </c>
      <c r="D314" s="172">
        <f>D315</f>
        <v>0</v>
      </c>
      <c r="E314" s="172">
        <f aca="true" t="shared" si="116" ref="E314:K314">E315</f>
        <v>0</v>
      </c>
      <c r="F314" s="172">
        <f t="shared" si="116"/>
        <v>0</v>
      </c>
      <c r="G314" s="172">
        <f t="shared" si="116"/>
        <v>0</v>
      </c>
      <c r="H314" s="172">
        <f t="shared" si="116"/>
        <v>0</v>
      </c>
      <c r="I314" s="172">
        <f t="shared" si="116"/>
        <v>0</v>
      </c>
      <c r="J314" s="172">
        <f t="shared" si="116"/>
        <v>0</v>
      </c>
      <c r="K314" s="172">
        <f t="shared" si="116"/>
        <v>0</v>
      </c>
    </row>
    <row r="315" spans="1:11" ht="12.75">
      <c r="A315" s="181" t="s">
        <v>198</v>
      </c>
      <c r="B315" s="178" t="s">
        <v>99</v>
      </c>
      <c r="C315" s="178">
        <f t="shared" si="112"/>
        <v>0</v>
      </c>
      <c r="D315" s="172"/>
      <c r="E315" s="172"/>
      <c r="F315" s="172"/>
      <c r="G315" s="172"/>
      <c r="H315" s="172"/>
      <c r="I315" s="172"/>
      <c r="J315" s="172"/>
      <c r="K315" s="172"/>
    </row>
    <row r="316" spans="1:11" ht="12.75">
      <c r="A316" s="180" t="s">
        <v>197</v>
      </c>
      <c r="B316" s="176" t="s">
        <v>20</v>
      </c>
      <c r="C316" s="176">
        <f t="shared" si="112"/>
        <v>0</v>
      </c>
      <c r="D316" s="172">
        <f>D317</f>
        <v>0</v>
      </c>
      <c r="E316" s="172">
        <f aca="true" t="shared" si="117" ref="E316:K316">E317</f>
        <v>0</v>
      </c>
      <c r="F316" s="172">
        <f t="shared" si="117"/>
        <v>0</v>
      </c>
      <c r="G316" s="172">
        <f t="shared" si="117"/>
        <v>0</v>
      </c>
      <c r="H316" s="172">
        <f t="shared" si="117"/>
        <v>0</v>
      </c>
      <c r="I316" s="172">
        <f t="shared" si="117"/>
        <v>0</v>
      </c>
      <c r="J316" s="172">
        <f t="shared" si="117"/>
        <v>0</v>
      </c>
      <c r="K316" s="172">
        <f t="shared" si="117"/>
        <v>0</v>
      </c>
    </row>
    <row r="317" spans="1:11" ht="12.75">
      <c r="A317" s="181" t="s">
        <v>198</v>
      </c>
      <c r="B317" s="178" t="s">
        <v>99</v>
      </c>
      <c r="C317" s="178">
        <f t="shared" si="112"/>
        <v>0</v>
      </c>
      <c r="D317" s="172"/>
      <c r="E317" s="172"/>
      <c r="F317" s="172"/>
      <c r="G317" s="172"/>
      <c r="H317" s="172"/>
      <c r="I317" s="172"/>
      <c r="J317" s="172"/>
      <c r="K317" s="172"/>
    </row>
    <row r="318" spans="1:11" ht="31.5" customHeight="1">
      <c r="A318" s="107" t="s">
        <v>80</v>
      </c>
      <c r="B318" s="91" t="s">
        <v>81</v>
      </c>
      <c r="C318" s="92">
        <f t="shared" si="112"/>
        <v>69250</v>
      </c>
      <c r="D318" s="92">
        <f>D319</f>
        <v>0</v>
      </c>
      <c r="E318" s="92">
        <f aca="true" t="shared" si="118" ref="E318:K318">E319</f>
        <v>0</v>
      </c>
      <c r="F318" s="92">
        <f t="shared" si="118"/>
        <v>0</v>
      </c>
      <c r="G318" s="92">
        <f t="shared" si="118"/>
        <v>0</v>
      </c>
      <c r="H318" s="92">
        <f t="shared" si="118"/>
        <v>69250</v>
      </c>
      <c r="I318" s="92">
        <f t="shared" si="118"/>
        <v>0</v>
      </c>
      <c r="J318" s="92">
        <f t="shared" si="118"/>
        <v>0</v>
      </c>
      <c r="K318" s="92">
        <f t="shared" si="118"/>
        <v>0</v>
      </c>
    </row>
    <row r="319" spans="1:11" ht="12.75">
      <c r="A319" s="173" t="s">
        <v>195</v>
      </c>
      <c r="B319" s="174" t="s">
        <v>33</v>
      </c>
      <c r="C319" s="172">
        <f t="shared" si="112"/>
        <v>69250</v>
      </c>
      <c r="D319" s="172">
        <f>D320+D323</f>
        <v>0</v>
      </c>
      <c r="E319" s="172">
        <f aca="true" t="shared" si="119" ref="E319:K319">E320+E323</f>
        <v>0</v>
      </c>
      <c r="F319" s="172">
        <f t="shared" si="119"/>
        <v>0</v>
      </c>
      <c r="G319" s="172">
        <f t="shared" si="119"/>
        <v>0</v>
      </c>
      <c r="H319" s="172">
        <f t="shared" si="119"/>
        <v>69250</v>
      </c>
      <c r="I319" s="172">
        <f t="shared" si="119"/>
        <v>0</v>
      </c>
      <c r="J319" s="172">
        <f t="shared" si="119"/>
        <v>0</v>
      </c>
      <c r="K319" s="172">
        <f t="shared" si="119"/>
        <v>0</v>
      </c>
    </row>
    <row r="320" spans="1:11" ht="12.75">
      <c r="A320" s="175" t="s">
        <v>199</v>
      </c>
      <c r="B320" s="176" t="s">
        <v>13</v>
      </c>
      <c r="C320" s="172">
        <f aca="true" t="shared" si="120" ref="C320:C326">SUM(D320:K320)</f>
        <v>60250</v>
      </c>
      <c r="D320" s="172">
        <f>D321</f>
        <v>0</v>
      </c>
      <c r="E320" s="172">
        <f aca="true" t="shared" si="121" ref="E320:K320">E321</f>
        <v>0</v>
      </c>
      <c r="F320" s="172">
        <f t="shared" si="121"/>
        <v>0</v>
      </c>
      <c r="G320" s="172">
        <f t="shared" si="121"/>
        <v>0</v>
      </c>
      <c r="H320" s="172">
        <f t="shared" si="121"/>
        <v>60250</v>
      </c>
      <c r="I320" s="172">
        <f t="shared" si="121"/>
        <v>0</v>
      </c>
      <c r="J320" s="172">
        <f t="shared" si="121"/>
        <v>0</v>
      </c>
      <c r="K320" s="172">
        <f t="shared" si="121"/>
        <v>0</v>
      </c>
    </row>
    <row r="321" spans="1:11" ht="12.75">
      <c r="A321" s="175" t="s">
        <v>200</v>
      </c>
      <c r="B321" s="176" t="s">
        <v>14</v>
      </c>
      <c r="C321" s="172">
        <f t="shared" si="120"/>
        <v>60250</v>
      </c>
      <c r="D321" s="172">
        <f>D322</f>
        <v>0</v>
      </c>
      <c r="E321" s="172">
        <f aca="true" t="shared" si="122" ref="E321:K321">E322</f>
        <v>0</v>
      </c>
      <c r="F321" s="172">
        <f t="shared" si="122"/>
        <v>0</v>
      </c>
      <c r="G321" s="172">
        <f t="shared" si="122"/>
        <v>0</v>
      </c>
      <c r="H321" s="172">
        <f t="shared" si="122"/>
        <v>60250</v>
      </c>
      <c r="I321" s="172">
        <f t="shared" si="122"/>
        <v>0</v>
      </c>
      <c r="J321" s="172">
        <f t="shared" si="122"/>
        <v>0</v>
      </c>
      <c r="K321" s="172">
        <f t="shared" si="122"/>
        <v>0</v>
      </c>
    </row>
    <row r="322" spans="1:11" ht="12.75">
      <c r="A322" s="177" t="s">
        <v>201</v>
      </c>
      <c r="B322" s="178" t="s">
        <v>118</v>
      </c>
      <c r="C322" s="172">
        <f t="shared" si="120"/>
        <v>60250</v>
      </c>
      <c r="D322" s="172"/>
      <c r="E322" s="172"/>
      <c r="F322" s="172"/>
      <c r="G322" s="172"/>
      <c r="H322" s="172">
        <v>60250</v>
      </c>
      <c r="I322" s="172"/>
      <c r="J322" s="172"/>
      <c r="K322" s="172"/>
    </row>
    <row r="323" spans="1:11" ht="12.75">
      <c r="A323" s="175" t="s">
        <v>196</v>
      </c>
      <c r="B323" s="176" t="s">
        <v>17</v>
      </c>
      <c r="C323" s="172">
        <f t="shared" si="120"/>
        <v>9000</v>
      </c>
      <c r="D323" s="172">
        <f>D324</f>
        <v>0</v>
      </c>
      <c r="E323" s="172">
        <f aca="true" t="shared" si="123" ref="E323:K323">E324</f>
        <v>0</v>
      </c>
      <c r="F323" s="172">
        <f t="shared" si="123"/>
        <v>0</v>
      </c>
      <c r="G323" s="172">
        <f t="shared" si="123"/>
        <v>0</v>
      </c>
      <c r="H323" s="172">
        <f t="shared" si="123"/>
        <v>9000</v>
      </c>
      <c r="I323" s="172">
        <f t="shared" si="123"/>
        <v>0</v>
      </c>
      <c r="J323" s="172">
        <f t="shared" si="123"/>
        <v>0</v>
      </c>
      <c r="K323" s="172">
        <f t="shared" si="123"/>
        <v>0</v>
      </c>
    </row>
    <row r="324" spans="1:11" ht="12.75">
      <c r="A324" s="175" t="s">
        <v>202</v>
      </c>
      <c r="B324" s="176" t="s">
        <v>18</v>
      </c>
      <c r="C324" s="172">
        <f t="shared" si="120"/>
        <v>9000</v>
      </c>
      <c r="D324" s="172">
        <f>D325+D326</f>
        <v>0</v>
      </c>
      <c r="E324" s="172">
        <f aca="true" t="shared" si="124" ref="E324:K324">E325+E326</f>
        <v>0</v>
      </c>
      <c r="F324" s="172">
        <f t="shared" si="124"/>
        <v>0</v>
      </c>
      <c r="G324" s="172">
        <f t="shared" si="124"/>
        <v>0</v>
      </c>
      <c r="H324" s="172">
        <f t="shared" si="124"/>
        <v>9000</v>
      </c>
      <c r="I324" s="172">
        <f t="shared" si="124"/>
        <v>0</v>
      </c>
      <c r="J324" s="172">
        <f t="shared" si="124"/>
        <v>0</v>
      </c>
      <c r="K324" s="172">
        <f t="shared" si="124"/>
        <v>0</v>
      </c>
    </row>
    <row r="325" spans="1:11" ht="14.25" customHeight="1">
      <c r="A325" s="177" t="s">
        <v>203</v>
      </c>
      <c r="B325" s="178" t="s">
        <v>204</v>
      </c>
      <c r="C325" s="172">
        <f t="shared" si="120"/>
        <v>9000</v>
      </c>
      <c r="D325" s="172"/>
      <c r="E325" s="172"/>
      <c r="F325" s="172"/>
      <c r="G325" s="172"/>
      <c r="H325" s="172">
        <v>9000</v>
      </c>
      <c r="I325" s="172"/>
      <c r="J325" s="172"/>
      <c r="K325" s="172"/>
    </row>
    <row r="326" spans="1:11" ht="12.75">
      <c r="A326" s="177" t="s">
        <v>205</v>
      </c>
      <c r="B326" s="178" t="s">
        <v>93</v>
      </c>
      <c r="C326" s="172">
        <f t="shared" si="120"/>
        <v>0</v>
      </c>
      <c r="D326" s="172"/>
      <c r="E326" s="172"/>
      <c r="F326" s="172"/>
      <c r="G326" s="172"/>
      <c r="H326" s="172"/>
      <c r="I326" s="172"/>
      <c r="J326" s="172"/>
      <c r="K326" s="172"/>
    </row>
    <row r="327" spans="1:11" ht="34.5" customHeight="1">
      <c r="A327" s="107" t="s">
        <v>82</v>
      </c>
      <c r="B327" s="91" t="s">
        <v>62</v>
      </c>
      <c r="C327" s="92">
        <f aca="true" t="shared" si="125" ref="C327:E328">SUM(C328)</f>
        <v>15045</v>
      </c>
      <c r="D327" s="92">
        <f t="shared" si="125"/>
        <v>0</v>
      </c>
      <c r="E327" s="92">
        <f t="shared" si="125"/>
        <v>3000</v>
      </c>
      <c r="F327" s="92">
        <f aca="true" t="shared" si="126" ref="F327:K327">SUM(F328)</f>
        <v>4745</v>
      </c>
      <c r="G327" s="92">
        <f t="shared" si="126"/>
        <v>3000</v>
      </c>
      <c r="H327" s="92">
        <f t="shared" si="126"/>
        <v>0</v>
      </c>
      <c r="I327" s="92">
        <f t="shared" si="126"/>
        <v>4300</v>
      </c>
      <c r="J327" s="92">
        <f t="shared" si="126"/>
        <v>0</v>
      </c>
      <c r="K327" s="92">
        <f t="shared" si="126"/>
        <v>0</v>
      </c>
    </row>
    <row r="328" spans="1:11" s="84" customFormat="1" ht="18" customHeight="1">
      <c r="A328" s="54">
        <v>4</v>
      </c>
      <c r="B328" s="93" t="s">
        <v>23</v>
      </c>
      <c r="C328" s="86">
        <f>D328+E328+F328+G328+H328+I328+J328+K328</f>
        <v>15045</v>
      </c>
      <c r="D328" s="86">
        <f t="shared" si="125"/>
        <v>0</v>
      </c>
      <c r="E328" s="86">
        <f t="shared" si="125"/>
        <v>3000</v>
      </c>
      <c r="F328" s="86">
        <f aca="true" t="shared" si="127" ref="F328:K328">SUM(F329)</f>
        <v>4745</v>
      </c>
      <c r="G328" s="86">
        <f t="shared" si="127"/>
        <v>3000</v>
      </c>
      <c r="H328" s="86">
        <f t="shared" si="127"/>
        <v>0</v>
      </c>
      <c r="I328" s="86">
        <f t="shared" si="127"/>
        <v>4300</v>
      </c>
      <c r="J328" s="86">
        <f t="shared" si="127"/>
        <v>0</v>
      </c>
      <c r="K328" s="86">
        <f t="shared" si="127"/>
        <v>0</v>
      </c>
    </row>
    <row r="329" spans="1:11" s="84" customFormat="1" ht="20.25" customHeight="1">
      <c r="A329" s="54">
        <v>42</v>
      </c>
      <c r="B329" s="93" t="s">
        <v>119</v>
      </c>
      <c r="C329" s="86">
        <f aca="true" t="shared" si="128" ref="C329:C338">D329+E329+F329+G329+H329+I329+J329+K329</f>
        <v>15045</v>
      </c>
      <c r="D329" s="86">
        <f aca="true" t="shared" si="129" ref="D329:J329">SUM(D330+D337)</f>
        <v>0</v>
      </c>
      <c r="E329" s="86">
        <f t="shared" si="129"/>
        <v>3000</v>
      </c>
      <c r="F329" s="86">
        <f t="shared" si="129"/>
        <v>4745</v>
      </c>
      <c r="G329" s="86">
        <f t="shared" si="129"/>
        <v>3000</v>
      </c>
      <c r="H329" s="86">
        <f t="shared" si="129"/>
        <v>0</v>
      </c>
      <c r="I329" s="86">
        <f t="shared" si="129"/>
        <v>4300</v>
      </c>
      <c r="J329" s="86">
        <f t="shared" si="129"/>
        <v>0</v>
      </c>
      <c r="K329" s="86">
        <f>SUM(K330+K337)</f>
        <v>0</v>
      </c>
    </row>
    <row r="330" spans="1:11" s="84" customFormat="1" ht="12.75">
      <c r="A330" s="54">
        <v>422</v>
      </c>
      <c r="B330" s="93" t="s">
        <v>120</v>
      </c>
      <c r="C330" s="86">
        <f t="shared" si="128"/>
        <v>6045</v>
      </c>
      <c r="D330" s="86">
        <f>SUM(D331:D336)</f>
        <v>0</v>
      </c>
      <c r="E330" s="86">
        <f aca="true" t="shared" si="130" ref="E330:K330">SUM(E331:E336)</f>
        <v>0</v>
      </c>
      <c r="F330" s="86">
        <f t="shared" si="130"/>
        <v>1745</v>
      </c>
      <c r="G330" s="86">
        <f t="shared" si="130"/>
        <v>0</v>
      </c>
      <c r="H330" s="86">
        <f t="shared" si="130"/>
        <v>0</v>
      </c>
      <c r="I330" s="86">
        <f t="shared" si="130"/>
        <v>4300</v>
      </c>
      <c r="J330" s="86">
        <f t="shared" si="130"/>
        <v>0</v>
      </c>
      <c r="K330" s="86">
        <f t="shared" si="130"/>
        <v>0</v>
      </c>
    </row>
    <row r="331" spans="1:11" ht="12.75">
      <c r="A331" s="108">
        <v>4221</v>
      </c>
      <c r="B331" s="76" t="s">
        <v>125</v>
      </c>
      <c r="C331" s="88">
        <f t="shared" si="128"/>
        <v>0</v>
      </c>
      <c r="D331" s="88"/>
      <c r="E331" s="88"/>
      <c r="F331" s="88"/>
      <c r="G331" s="88"/>
      <c r="H331" s="88"/>
      <c r="I331" s="88"/>
      <c r="J331" s="88"/>
      <c r="K331" s="88"/>
    </row>
    <row r="332" spans="1:11" ht="12.75">
      <c r="A332" s="108">
        <v>422</v>
      </c>
      <c r="B332" s="76" t="s">
        <v>170</v>
      </c>
      <c r="C332" s="88">
        <f t="shared" si="128"/>
        <v>0</v>
      </c>
      <c r="D332" s="88"/>
      <c r="E332" s="88"/>
      <c r="F332" s="88"/>
      <c r="G332" s="88"/>
      <c r="H332" s="88"/>
      <c r="I332" s="88"/>
      <c r="J332" s="88"/>
      <c r="K332" s="88"/>
    </row>
    <row r="333" spans="1:11" ht="12.75">
      <c r="A333" s="108">
        <v>4223</v>
      </c>
      <c r="B333" s="76" t="s">
        <v>126</v>
      </c>
      <c r="C333" s="88">
        <f t="shared" si="128"/>
        <v>0</v>
      </c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108">
        <v>4225</v>
      </c>
      <c r="B334" s="76" t="s">
        <v>127</v>
      </c>
      <c r="C334" s="88">
        <f t="shared" si="128"/>
        <v>0</v>
      </c>
      <c r="D334" s="88"/>
      <c r="E334" s="88"/>
      <c r="F334" s="88"/>
      <c r="G334" s="88"/>
      <c r="H334" s="88"/>
      <c r="I334" s="88"/>
      <c r="J334" s="88"/>
      <c r="K334" s="88"/>
    </row>
    <row r="335" spans="1:11" ht="12.75">
      <c r="A335" s="108">
        <v>4226</v>
      </c>
      <c r="B335" s="76" t="s">
        <v>121</v>
      </c>
      <c r="C335" s="88">
        <f t="shared" si="128"/>
        <v>0</v>
      </c>
      <c r="D335" s="88"/>
      <c r="E335" s="88"/>
      <c r="F335" s="88"/>
      <c r="G335" s="88"/>
      <c r="H335" s="88"/>
      <c r="I335" s="88"/>
      <c r="J335" s="88"/>
      <c r="K335" s="88"/>
    </row>
    <row r="336" spans="1:11" ht="15.75" customHeight="1">
      <c r="A336" s="108">
        <v>4227</v>
      </c>
      <c r="B336" s="76" t="s">
        <v>128</v>
      </c>
      <c r="C336" s="88">
        <f t="shared" si="128"/>
        <v>6045</v>
      </c>
      <c r="D336" s="88"/>
      <c r="E336" s="88"/>
      <c r="F336" s="88">
        <v>1745</v>
      </c>
      <c r="G336" s="88"/>
      <c r="H336" s="88"/>
      <c r="I336" s="88">
        <v>4300</v>
      </c>
      <c r="J336" s="88"/>
      <c r="K336" s="88"/>
    </row>
    <row r="337" spans="1:11" s="84" customFormat="1" ht="14.25" customHeight="1">
      <c r="A337" s="54">
        <v>424</v>
      </c>
      <c r="B337" s="82" t="s">
        <v>211</v>
      </c>
      <c r="C337" s="86">
        <f>D337+E337+F337+G337+H337+I337+J337+K337</f>
        <v>9000</v>
      </c>
      <c r="D337" s="86">
        <f>SUM(D338)</f>
        <v>0</v>
      </c>
      <c r="E337" s="86">
        <f>SUM(E338)</f>
        <v>3000</v>
      </c>
      <c r="F337" s="86">
        <f aca="true" t="shared" si="131" ref="F337:K337">SUM(F338)</f>
        <v>3000</v>
      </c>
      <c r="G337" s="86">
        <f t="shared" si="131"/>
        <v>3000</v>
      </c>
      <c r="H337" s="86">
        <f t="shared" si="131"/>
        <v>0</v>
      </c>
      <c r="I337" s="86">
        <f t="shared" si="131"/>
        <v>0</v>
      </c>
      <c r="J337" s="86">
        <f t="shared" si="131"/>
        <v>0</v>
      </c>
      <c r="K337" s="86">
        <f t="shared" si="131"/>
        <v>0</v>
      </c>
    </row>
    <row r="338" spans="1:11" ht="12.75">
      <c r="A338" s="108">
        <v>4241</v>
      </c>
      <c r="B338" s="76" t="s">
        <v>129</v>
      </c>
      <c r="C338" s="88">
        <f t="shared" si="128"/>
        <v>9000</v>
      </c>
      <c r="D338" s="88"/>
      <c r="E338" s="88">
        <v>3000</v>
      </c>
      <c r="F338" s="88">
        <v>3000</v>
      </c>
      <c r="G338" s="88">
        <v>3000</v>
      </c>
      <c r="H338" s="88"/>
      <c r="I338" s="88"/>
      <c r="J338" s="88"/>
      <c r="K338" s="88"/>
    </row>
    <row r="339" spans="1:11" ht="28.5" customHeight="1">
      <c r="A339" s="107" t="s">
        <v>83</v>
      </c>
      <c r="B339" s="91" t="s">
        <v>64</v>
      </c>
      <c r="C339" s="92">
        <f>SUM(D339:K339)</f>
        <v>0</v>
      </c>
      <c r="D339" s="92">
        <f>D340</f>
        <v>0</v>
      </c>
      <c r="E339" s="92">
        <f aca="true" t="shared" si="132" ref="E339:K342">E340</f>
        <v>0</v>
      </c>
      <c r="F339" s="92">
        <f t="shared" si="132"/>
        <v>0</v>
      </c>
      <c r="G339" s="92">
        <f t="shared" si="132"/>
        <v>0</v>
      </c>
      <c r="H339" s="92">
        <f t="shared" si="132"/>
        <v>0</v>
      </c>
      <c r="I339" s="92">
        <f t="shared" si="132"/>
        <v>0</v>
      </c>
      <c r="J339" s="92">
        <f t="shared" si="132"/>
        <v>0</v>
      </c>
      <c r="K339" s="92">
        <f t="shared" si="132"/>
        <v>0</v>
      </c>
    </row>
    <row r="340" spans="1:11" ht="12.75">
      <c r="A340" s="179" t="s">
        <v>40</v>
      </c>
      <c r="B340" s="174" t="s">
        <v>23</v>
      </c>
      <c r="C340" s="172">
        <f>SUM(D340:K340)</f>
        <v>0</v>
      </c>
      <c r="D340" s="172">
        <f>D341</f>
        <v>0</v>
      </c>
      <c r="E340" s="172">
        <f t="shared" si="132"/>
        <v>0</v>
      </c>
      <c r="F340" s="172">
        <f t="shared" si="132"/>
        <v>0</v>
      </c>
      <c r="G340" s="172">
        <f t="shared" si="132"/>
        <v>0</v>
      </c>
      <c r="H340" s="172">
        <f t="shared" si="132"/>
        <v>0</v>
      </c>
      <c r="I340" s="172">
        <f t="shared" si="132"/>
        <v>0</v>
      </c>
      <c r="J340" s="172">
        <f t="shared" si="132"/>
        <v>0</v>
      </c>
      <c r="K340" s="172">
        <f t="shared" si="132"/>
        <v>0</v>
      </c>
    </row>
    <row r="341" spans="1:11" ht="14.25" customHeight="1">
      <c r="A341" s="180" t="s">
        <v>41</v>
      </c>
      <c r="B341" s="176" t="s">
        <v>42</v>
      </c>
      <c r="C341" s="172">
        <f>SUM(D341:K341)</f>
        <v>0</v>
      </c>
      <c r="D341" s="172">
        <f>D342</f>
        <v>0</v>
      </c>
      <c r="E341" s="172">
        <f t="shared" si="132"/>
        <v>0</v>
      </c>
      <c r="F341" s="172">
        <f t="shared" si="132"/>
        <v>0</v>
      </c>
      <c r="G341" s="172">
        <f t="shared" si="132"/>
        <v>0</v>
      </c>
      <c r="H341" s="172">
        <f t="shared" si="132"/>
        <v>0</v>
      </c>
      <c r="I341" s="172">
        <f t="shared" si="132"/>
        <v>0</v>
      </c>
      <c r="J341" s="172">
        <f t="shared" si="132"/>
        <v>0</v>
      </c>
      <c r="K341" s="172">
        <f t="shared" si="132"/>
        <v>0</v>
      </c>
    </row>
    <row r="342" spans="1:11" ht="12.75" customHeight="1">
      <c r="A342" s="180" t="s">
        <v>43</v>
      </c>
      <c r="B342" s="176" t="s">
        <v>44</v>
      </c>
      <c r="C342" s="172">
        <f>SUM(D342:K342)</f>
        <v>0</v>
      </c>
      <c r="D342" s="172">
        <f>D343</f>
        <v>0</v>
      </c>
      <c r="E342" s="172">
        <f t="shared" si="132"/>
        <v>0</v>
      </c>
      <c r="F342" s="172">
        <f t="shared" si="132"/>
        <v>0</v>
      </c>
      <c r="G342" s="172">
        <f t="shared" si="132"/>
        <v>0</v>
      </c>
      <c r="H342" s="172">
        <f t="shared" si="132"/>
        <v>0</v>
      </c>
      <c r="I342" s="172">
        <f t="shared" si="132"/>
        <v>0</v>
      </c>
      <c r="J342" s="172">
        <f t="shared" si="132"/>
        <v>0</v>
      </c>
      <c r="K342" s="172">
        <f t="shared" si="132"/>
        <v>0</v>
      </c>
    </row>
    <row r="343" spans="1:11" ht="12.75" customHeight="1">
      <c r="A343" s="181" t="s">
        <v>206</v>
      </c>
      <c r="B343" s="178" t="s">
        <v>44</v>
      </c>
      <c r="C343" s="172">
        <f>SUM(D343:K343)</f>
        <v>0</v>
      </c>
      <c r="D343" s="172"/>
      <c r="E343" s="172"/>
      <c r="F343" s="172"/>
      <c r="G343" s="172"/>
      <c r="H343" s="172"/>
      <c r="I343" s="172"/>
      <c r="J343" s="172"/>
      <c r="K343" s="172"/>
    </row>
    <row r="344" spans="1:11" s="84" customFormat="1" ht="36.75" customHeight="1">
      <c r="A344" s="110" t="s">
        <v>84</v>
      </c>
      <c r="B344" s="98" t="s">
        <v>85</v>
      </c>
      <c r="C344" s="99">
        <f>SUM(C345)</f>
        <v>0</v>
      </c>
      <c r="D344" s="99">
        <f aca="true" t="shared" si="133" ref="D344:K344">SUM(D345)</f>
        <v>0</v>
      </c>
      <c r="E344" s="99">
        <f t="shared" si="133"/>
        <v>0</v>
      </c>
      <c r="F344" s="99">
        <f t="shared" si="133"/>
        <v>0</v>
      </c>
      <c r="G344" s="99">
        <f t="shared" si="133"/>
        <v>0</v>
      </c>
      <c r="H344" s="99">
        <f t="shared" si="133"/>
        <v>0</v>
      </c>
      <c r="I344" s="99">
        <f t="shared" si="133"/>
        <v>0</v>
      </c>
      <c r="J344" s="99">
        <f t="shared" si="133"/>
        <v>0</v>
      </c>
      <c r="K344" s="99">
        <f t="shared" si="133"/>
        <v>0</v>
      </c>
    </row>
    <row r="345" spans="1:11" s="84" customFormat="1" ht="12.75">
      <c r="A345" s="109">
        <v>3</v>
      </c>
      <c r="B345" s="83" t="s">
        <v>33</v>
      </c>
      <c r="C345" s="87">
        <f aca="true" t="shared" si="134" ref="C345:C361">D345+E345+F345+G345+H345+I345+J345+K345</f>
        <v>0</v>
      </c>
      <c r="D345" s="87">
        <f aca="true" t="shared" si="135" ref="D345:K345">SUM(D346)</f>
        <v>0</v>
      </c>
      <c r="E345" s="87">
        <f t="shared" si="135"/>
        <v>0</v>
      </c>
      <c r="F345" s="87">
        <f t="shared" si="135"/>
        <v>0</v>
      </c>
      <c r="G345" s="87">
        <f>SUM(G346)</f>
        <v>0</v>
      </c>
      <c r="H345" s="87">
        <f t="shared" si="135"/>
        <v>0</v>
      </c>
      <c r="I345" s="87">
        <f t="shared" si="135"/>
        <v>0</v>
      </c>
      <c r="J345" s="87">
        <f t="shared" si="135"/>
        <v>0</v>
      </c>
      <c r="K345" s="87">
        <f t="shared" si="135"/>
        <v>0</v>
      </c>
    </row>
    <row r="346" spans="1:11" s="84" customFormat="1" ht="12.75">
      <c r="A346" s="109">
        <v>32</v>
      </c>
      <c r="B346" s="83" t="s">
        <v>17</v>
      </c>
      <c r="C346" s="87">
        <f t="shared" si="134"/>
        <v>0</v>
      </c>
      <c r="D346" s="87">
        <f aca="true" t="shared" si="136" ref="D346:K346">SUM(D349)</f>
        <v>0</v>
      </c>
      <c r="E346" s="87">
        <f t="shared" si="136"/>
        <v>0</v>
      </c>
      <c r="F346" s="87">
        <f>F347+F349</f>
        <v>0</v>
      </c>
      <c r="G346" s="87">
        <f>SUM(G349+G347)</f>
        <v>0</v>
      </c>
      <c r="H346" s="87">
        <f t="shared" si="136"/>
        <v>0</v>
      </c>
      <c r="I346" s="87">
        <f t="shared" si="136"/>
        <v>0</v>
      </c>
      <c r="J346" s="87">
        <f t="shared" si="136"/>
        <v>0</v>
      </c>
      <c r="K346" s="87">
        <f t="shared" si="136"/>
        <v>0</v>
      </c>
    </row>
    <row r="347" spans="1:11" s="84" customFormat="1" ht="12.75">
      <c r="A347" s="109">
        <v>322</v>
      </c>
      <c r="B347" s="83" t="s">
        <v>19</v>
      </c>
      <c r="C347" s="87">
        <f t="shared" si="134"/>
        <v>0</v>
      </c>
      <c r="D347" s="87"/>
      <c r="E347" s="87"/>
      <c r="F347" s="87">
        <f>F348</f>
        <v>0</v>
      </c>
      <c r="G347" s="87">
        <f>G348</f>
        <v>0</v>
      </c>
      <c r="H347" s="87"/>
      <c r="I347" s="87"/>
      <c r="J347" s="87"/>
      <c r="K347" s="87"/>
    </row>
    <row r="348" spans="1:11" s="84" customFormat="1" ht="12.75">
      <c r="A348" s="108">
        <v>3224</v>
      </c>
      <c r="B348" s="76" t="s">
        <v>139</v>
      </c>
      <c r="C348" s="88">
        <f t="shared" si="134"/>
        <v>0</v>
      </c>
      <c r="D348" s="88"/>
      <c r="E348" s="88"/>
      <c r="F348" s="88"/>
      <c r="G348" s="88">
        <v>0</v>
      </c>
      <c r="H348" s="88"/>
      <c r="I348" s="88"/>
      <c r="J348" s="88"/>
      <c r="K348" s="88"/>
    </row>
    <row r="349" spans="1:11" s="84" customFormat="1" ht="12.75">
      <c r="A349" s="109">
        <v>323</v>
      </c>
      <c r="B349" s="83" t="s">
        <v>20</v>
      </c>
      <c r="C349" s="87">
        <f t="shared" si="134"/>
        <v>0</v>
      </c>
      <c r="D349" s="87">
        <f aca="true" t="shared" si="137" ref="D349:K349">SUM(D350)</f>
        <v>0</v>
      </c>
      <c r="E349" s="87">
        <f t="shared" si="137"/>
        <v>0</v>
      </c>
      <c r="F349" s="87">
        <f t="shared" si="137"/>
        <v>0</v>
      </c>
      <c r="G349" s="87">
        <f t="shared" si="137"/>
        <v>0</v>
      </c>
      <c r="H349" s="87">
        <f t="shared" si="137"/>
        <v>0</v>
      </c>
      <c r="I349" s="87">
        <f t="shared" si="137"/>
        <v>0</v>
      </c>
      <c r="J349" s="87">
        <f t="shared" si="137"/>
        <v>0</v>
      </c>
      <c r="K349" s="87">
        <f t="shared" si="137"/>
        <v>0</v>
      </c>
    </row>
    <row r="350" spans="1:11" ht="12.75">
      <c r="A350" s="108">
        <v>3232</v>
      </c>
      <c r="B350" s="76" t="s">
        <v>145</v>
      </c>
      <c r="C350" s="88">
        <f t="shared" si="134"/>
        <v>0</v>
      </c>
      <c r="D350" s="88"/>
      <c r="E350" s="88"/>
      <c r="F350" s="88"/>
      <c r="G350" s="88">
        <v>0</v>
      </c>
      <c r="H350" s="88"/>
      <c r="I350" s="88">
        <v>0</v>
      </c>
      <c r="J350" s="88"/>
      <c r="K350" s="88"/>
    </row>
    <row r="351" spans="1:11" ht="25.5">
      <c r="A351" s="107" t="s">
        <v>215</v>
      </c>
      <c r="B351" s="91" t="s">
        <v>216</v>
      </c>
      <c r="C351" s="92">
        <f>SUM(D351:K351)</f>
        <v>313200</v>
      </c>
      <c r="D351" s="92">
        <f>D355</f>
        <v>0</v>
      </c>
      <c r="E351" s="92">
        <f aca="true" t="shared" si="138" ref="E351:J351">E355</f>
        <v>0</v>
      </c>
      <c r="F351" s="92">
        <f t="shared" si="138"/>
        <v>0</v>
      </c>
      <c r="G351" s="92">
        <f t="shared" si="138"/>
        <v>0</v>
      </c>
      <c r="H351" s="92">
        <f t="shared" si="138"/>
        <v>0</v>
      </c>
      <c r="I351" s="92">
        <f t="shared" si="138"/>
        <v>0</v>
      </c>
      <c r="J351" s="92">
        <f t="shared" si="138"/>
        <v>0</v>
      </c>
      <c r="K351" s="92">
        <f>K352+K359</f>
        <v>313200</v>
      </c>
    </row>
    <row r="352" spans="1:11" ht="12.75">
      <c r="A352" s="54">
        <v>3</v>
      </c>
      <c r="B352" s="82" t="s">
        <v>33</v>
      </c>
      <c r="C352" s="87">
        <f t="shared" si="134"/>
        <v>313200</v>
      </c>
      <c r="D352" s="86">
        <f aca="true" t="shared" si="139" ref="D352:K352">SUM(D353)</f>
        <v>0</v>
      </c>
      <c r="E352" s="86">
        <f t="shared" si="139"/>
        <v>0</v>
      </c>
      <c r="F352" s="86">
        <f t="shared" si="139"/>
        <v>0</v>
      </c>
      <c r="G352" s="86">
        <f t="shared" si="139"/>
        <v>0</v>
      </c>
      <c r="H352" s="86">
        <f t="shared" si="139"/>
        <v>0</v>
      </c>
      <c r="I352" s="86">
        <f t="shared" si="139"/>
        <v>0</v>
      </c>
      <c r="J352" s="86">
        <f t="shared" si="139"/>
        <v>0</v>
      </c>
      <c r="K352" s="86">
        <f t="shared" si="139"/>
        <v>313200</v>
      </c>
    </row>
    <row r="353" spans="1:11" ht="12.75">
      <c r="A353" s="54">
        <v>32</v>
      </c>
      <c r="B353" s="82" t="s">
        <v>17</v>
      </c>
      <c r="C353" s="87">
        <f t="shared" si="134"/>
        <v>313200</v>
      </c>
      <c r="D353" s="86">
        <f aca="true" t="shared" si="140" ref="D353:J353">SUM(D354+D362)</f>
        <v>0</v>
      </c>
      <c r="E353" s="86">
        <v>0</v>
      </c>
      <c r="F353" s="86">
        <f t="shared" si="140"/>
        <v>0</v>
      </c>
      <c r="G353" s="86">
        <f t="shared" si="140"/>
        <v>0</v>
      </c>
      <c r="H353" s="86">
        <f t="shared" si="140"/>
        <v>0</v>
      </c>
      <c r="I353" s="86">
        <f t="shared" si="140"/>
        <v>0</v>
      </c>
      <c r="J353" s="86">
        <f t="shared" si="140"/>
        <v>0</v>
      </c>
      <c r="K353" s="86">
        <f>K354+K357+K358</f>
        <v>313200</v>
      </c>
    </row>
    <row r="354" spans="1:11" ht="12.75">
      <c r="A354" s="54">
        <v>321</v>
      </c>
      <c r="B354" s="82" t="s">
        <v>18</v>
      </c>
      <c r="C354" s="87">
        <f t="shared" si="134"/>
        <v>284700</v>
      </c>
      <c r="D354" s="86">
        <f aca="true" t="shared" si="141" ref="D354:K354">SUM(D356)</f>
        <v>0</v>
      </c>
      <c r="E354" s="86">
        <f t="shared" si="141"/>
        <v>0</v>
      </c>
      <c r="F354" s="86">
        <f t="shared" si="141"/>
        <v>0</v>
      </c>
      <c r="G354" s="86">
        <f t="shared" si="141"/>
        <v>0</v>
      </c>
      <c r="H354" s="86">
        <f t="shared" si="141"/>
        <v>0</v>
      </c>
      <c r="I354" s="86">
        <f t="shared" si="141"/>
        <v>0</v>
      </c>
      <c r="J354" s="86">
        <f t="shared" si="141"/>
        <v>0</v>
      </c>
      <c r="K354" s="86">
        <f t="shared" si="141"/>
        <v>284700</v>
      </c>
    </row>
    <row r="355" spans="1:11" ht="12.75" hidden="1">
      <c r="A355" s="54"/>
      <c r="B355" s="82"/>
      <c r="C355" s="86"/>
      <c r="D355" s="86"/>
      <c r="E355" s="86"/>
      <c r="F355" s="86"/>
      <c r="G355" s="86"/>
      <c r="H355" s="86"/>
      <c r="I355" s="86"/>
      <c r="J355" s="86"/>
      <c r="K355" s="86"/>
    </row>
    <row r="356" spans="1:11" ht="12.75">
      <c r="A356" s="113">
        <v>3211</v>
      </c>
      <c r="B356" s="96" t="s">
        <v>92</v>
      </c>
      <c r="C356" s="87">
        <f t="shared" si="134"/>
        <v>284700</v>
      </c>
      <c r="D356" s="97"/>
      <c r="E356" s="97"/>
      <c r="F356" s="97"/>
      <c r="G356" s="97"/>
      <c r="H356" s="97">
        <v>0</v>
      </c>
      <c r="I356" s="97"/>
      <c r="J356" s="97"/>
      <c r="K356" s="97">
        <v>284700</v>
      </c>
    </row>
    <row r="357" spans="1:11" ht="12.75">
      <c r="A357" s="54">
        <v>322</v>
      </c>
      <c r="B357" s="82" t="s">
        <v>19</v>
      </c>
      <c r="C357" s="87">
        <f t="shared" si="134"/>
        <v>0</v>
      </c>
      <c r="D357" s="97"/>
      <c r="E357" s="97"/>
      <c r="F357" s="97"/>
      <c r="G357" s="97"/>
      <c r="H357" s="97"/>
      <c r="I357" s="97"/>
      <c r="J357" s="97"/>
      <c r="K357" s="97">
        <v>0</v>
      </c>
    </row>
    <row r="358" spans="1:11" ht="12.75">
      <c r="A358" s="54">
        <v>329</v>
      </c>
      <c r="B358" s="82" t="s">
        <v>105</v>
      </c>
      <c r="C358" s="87">
        <f t="shared" si="134"/>
        <v>28500</v>
      </c>
      <c r="D358" s="97"/>
      <c r="E358" s="97"/>
      <c r="F358" s="97"/>
      <c r="G358" s="97"/>
      <c r="H358" s="97"/>
      <c r="I358" s="97"/>
      <c r="J358" s="97"/>
      <c r="K358" s="97">
        <v>28500</v>
      </c>
    </row>
    <row r="359" spans="1:11" ht="12.75">
      <c r="A359" s="54">
        <v>4</v>
      </c>
      <c r="B359" s="174" t="s">
        <v>23</v>
      </c>
      <c r="C359" s="87">
        <f t="shared" si="134"/>
        <v>0</v>
      </c>
      <c r="D359" s="97"/>
      <c r="E359" s="97"/>
      <c r="F359" s="97"/>
      <c r="G359" s="97"/>
      <c r="H359" s="97"/>
      <c r="I359" s="97"/>
      <c r="J359" s="97"/>
      <c r="K359" s="86">
        <f>K360</f>
        <v>0</v>
      </c>
    </row>
    <row r="360" spans="1:11" ht="15.75" customHeight="1">
      <c r="A360" s="54">
        <v>42</v>
      </c>
      <c r="B360" s="93" t="s">
        <v>119</v>
      </c>
      <c r="C360" s="87">
        <f t="shared" si="134"/>
        <v>0</v>
      </c>
      <c r="D360" s="97"/>
      <c r="E360" s="97"/>
      <c r="F360" s="97"/>
      <c r="G360" s="97"/>
      <c r="H360" s="97"/>
      <c r="I360" s="97"/>
      <c r="J360" s="97"/>
      <c r="K360" s="97">
        <f>K361</f>
        <v>0</v>
      </c>
    </row>
    <row r="361" spans="1:11" ht="12.75">
      <c r="A361" s="54">
        <v>422</v>
      </c>
      <c r="B361" s="82" t="s">
        <v>120</v>
      </c>
      <c r="C361" s="87">
        <f t="shared" si="134"/>
        <v>0</v>
      </c>
      <c r="D361" s="97"/>
      <c r="E361" s="97"/>
      <c r="F361" s="97"/>
      <c r="G361" s="97"/>
      <c r="H361" s="97"/>
      <c r="I361" s="97"/>
      <c r="J361" s="97"/>
      <c r="K361" s="97">
        <v>0</v>
      </c>
    </row>
    <row r="362" spans="1:11" ht="30.75" customHeight="1">
      <c r="A362" s="107" t="s">
        <v>86</v>
      </c>
      <c r="B362" s="91" t="s">
        <v>87</v>
      </c>
      <c r="C362" s="92">
        <f>SUM(C363)</f>
        <v>3200</v>
      </c>
      <c r="D362" s="92">
        <f aca="true" t="shared" si="142" ref="D362:K362">SUM(D363)</f>
        <v>0</v>
      </c>
      <c r="E362" s="92">
        <f t="shared" si="142"/>
        <v>3200</v>
      </c>
      <c r="F362" s="92">
        <f t="shared" si="142"/>
        <v>0</v>
      </c>
      <c r="G362" s="92">
        <f t="shared" si="142"/>
        <v>0</v>
      </c>
      <c r="H362" s="92">
        <f t="shared" si="142"/>
        <v>0</v>
      </c>
      <c r="I362" s="92">
        <f t="shared" si="142"/>
        <v>0</v>
      </c>
      <c r="J362" s="92">
        <f t="shared" si="142"/>
        <v>0</v>
      </c>
      <c r="K362" s="92">
        <f t="shared" si="142"/>
        <v>0</v>
      </c>
    </row>
    <row r="363" spans="1:11" s="84" customFormat="1" ht="12.75">
      <c r="A363" s="54">
        <v>3</v>
      </c>
      <c r="B363" s="82" t="s">
        <v>33</v>
      </c>
      <c r="C363" s="86">
        <f>SUM(C364+C369)</f>
        <v>3200</v>
      </c>
      <c r="D363" s="86">
        <f aca="true" t="shared" si="143" ref="D363:J363">SUM(D364+D369)</f>
        <v>0</v>
      </c>
      <c r="E363" s="86">
        <f t="shared" si="143"/>
        <v>3200</v>
      </c>
      <c r="F363" s="86">
        <f t="shared" si="143"/>
        <v>0</v>
      </c>
      <c r="G363" s="86">
        <f t="shared" si="143"/>
        <v>0</v>
      </c>
      <c r="H363" s="86">
        <f t="shared" si="143"/>
        <v>0</v>
      </c>
      <c r="I363" s="86">
        <f t="shared" si="143"/>
        <v>0</v>
      </c>
      <c r="J363" s="86">
        <f t="shared" si="143"/>
        <v>0</v>
      </c>
      <c r="K363" s="86">
        <f>SUM(K364+K369)</f>
        <v>0</v>
      </c>
    </row>
    <row r="364" spans="1:11" s="84" customFormat="1" ht="12.75">
      <c r="A364" s="54">
        <v>32</v>
      </c>
      <c r="B364" s="82" t="s">
        <v>17</v>
      </c>
      <c r="C364" s="86">
        <f>SUM(C365+C367)</f>
        <v>0</v>
      </c>
      <c r="D364" s="86">
        <f aca="true" t="shared" si="144" ref="D364:J364">SUM(D365+D367)</f>
        <v>0</v>
      </c>
      <c r="E364" s="86">
        <f t="shared" si="144"/>
        <v>0</v>
      </c>
      <c r="F364" s="86">
        <f t="shared" si="144"/>
        <v>0</v>
      </c>
      <c r="G364" s="86">
        <f t="shared" si="144"/>
        <v>0</v>
      </c>
      <c r="H364" s="86">
        <f t="shared" si="144"/>
        <v>0</v>
      </c>
      <c r="I364" s="86">
        <f t="shared" si="144"/>
        <v>0</v>
      </c>
      <c r="J364" s="86">
        <f t="shared" si="144"/>
        <v>0</v>
      </c>
      <c r="K364" s="86">
        <f>SUM(K365+K367)</f>
        <v>0</v>
      </c>
    </row>
    <row r="365" spans="1:11" s="84" customFormat="1" ht="12.75">
      <c r="A365" s="54">
        <v>322</v>
      </c>
      <c r="B365" s="82" t="s">
        <v>19</v>
      </c>
      <c r="C365" s="86">
        <f>SUM(C366)</f>
        <v>0</v>
      </c>
      <c r="D365" s="86">
        <f aca="true" t="shared" si="145" ref="D365:K365">SUM(D366)</f>
        <v>0</v>
      </c>
      <c r="E365" s="86">
        <f t="shared" si="145"/>
        <v>0</v>
      </c>
      <c r="F365" s="86">
        <f t="shared" si="145"/>
        <v>0</v>
      </c>
      <c r="G365" s="86">
        <f t="shared" si="145"/>
        <v>0</v>
      </c>
      <c r="H365" s="86">
        <f t="shared" si="145"/>
        <v>0</v>
      </c>
      <c r="I365" s="86">
        <f t="shared" si="145"/>
        <v>0</v>
      </c>
      <c r="J365" s="86">
        <f t="shared" si="145"/>
        <v>0</v>
      </c>
      <c r="K365" s="86">
        <f t="shared" si="145"/>
        <v>0</v>
      </c>
    </row>
    <row r="366" spans="1:11" ht="12.75">
      <c r="A366" s="108">
        <v>3222</v>
      </c>
      <c r="B366" s="76" t="s">
        <v>122</v>
      </c>
      <c r="C366" s="88">
        <v>0</v>
      </c>
      <c r="D366" s="88"/>
      <c r="E366" s="88">
        <v>0</v>
      </c>
      <c r="F366" s="88"/>
      <c r="G366" s="88"/>
      <c r="H366" s="88"/>
      <c r="I366" s="88"/>
      <c r="J366" s="88"/>
      <c r="K366" s="88"/>
    </row>
    <row r="367" spans="1:11" s="84" customFormat="1" ht="11.25" customHeight="1">
      <c r="A367" s="54">
        <v>329</v>
      </c>
      <c r="B367" s="82" t="s">
        <v>105</v>
      </c>
      <c r="C367" s="86">
        <f>SUM(C368)</f>
        <v>0</v>
      </c>
      <c r="D367" s="86">
        <f aca="true" t="shared" si="146" ref="D367:K367">SUM(D368)</f>
        <v>0</v>
      </c>
      <c r="E367" s="86">
        <f t="shared" si="146"/>
        <v>0</v>
      </c>
      <c r="F367" s="86">
        <f t="shared" si="146"/>
        <v>0</v>
      </c>
      <c r="G367" s="86">
        <f t="shared" si="146"/>
        <v>0</v>
      </c>
      <c r="H367" s="86">
        <f t="shared" si="146"/>
        <v>0</v>
      </c>
      <c r="I367" s="86">
        <f t="shared" si="146"/>
        <v>0</v>
      </c>
      <c r="J367" s="86">
        <f t="shared" si="146"/>
        <v>0</v>
      </c>
      <c r="K367" s="86">
        <f t="shared" si="146"/>
        <v>0</v>
      </c>
    </row>
    <row r="368" spans="1:11" ht="12.75">
      <c r="A368" s="108">
        <v>3299</v>
      </c>
      <c r="B368" s="76" t="s">
        <v>105</v>
      </c>
      <c r="C368" s="88">
        <v>0</v>
      </c>
      <c r="D368" s="88"/>
      <c r="E368" s="88">
        <v>0</v>
      </c>
      <c r="F368" s="88"/>
      <c r="G368" s="88"/>
      <c r="H368" s="88"/>
      <c r="I368" s="88"/>
      <c r="J368" s="88"/>
      <c r="K368" s="88"/>
    </row>
    <row r="369" spans="1:11" s="84" customFormat="1" ht="21" customHeight="1">
      <c r="A369" s="54">
        <v>37</v>
      </c>
      <c r="B369" s="76" t="s">
        <v>113</v>
      </c>
      <c r="C369" s="86">
        <f>SUM(C370)</f>
        <v>3200</v>
      </c>
      <c r="D369" s="86">
        <f aca="true" t="shared" si="147" ref="D369:K370">SUM(D370)</f>
        <v>0</v>
      </c>
      <c r="E369" s="86">
        <f t="shared" si="147"/>
        <v>3200</v>
      </c>
      <c r="F369" s="86">
        <f t="shared" si="147"/>
        <v>0</v>
      </c>
      <c r="G369" s="86">
        <f t="shared" si="147"/>
        <v>0</v>
      </c>
      <c r="H369" s="86">
        <f t="shared" si="147"/>
        <v>0</v>
      </c>
      <c r="I369" s="86">
        <f t="shared" si="147"/>
        <v>0</v>
      </c>
      <c r="J369" s="86">
        <f t="shared" si="147"/>
        <v>0</v>
      </c>
      <c r="K369" s="86">
        <f t="shared" si="147"/>
        <v>0</v>
      </c>
    </row>
    <row r="370" spans="1:11" s="84" customFormat="1" ht="18.75" customHeight="1">
      <c r="A370" s="54">
        <v>372</v>
      </c>
      <c r="B370" s="76" t="s">
        <v>114</v>
      </c>
      <c r="C370" s="86">
        <f>SUM(C371)</f>
        <v>3200</v>
      </c>
      <c r="D370" s="86">
        <f t="shared" si="147"/>
        <v>0</v>
      </c>
      <c r="E370" s="86">
        <f t="shared" si="147"/>
        <v>3200</v>
      </c>
      <c r="F370" s="86">
        <f t="shared" si="147"/>
        <v>0</v>
      </c>
      <c r="G370" s="86">
        <f t="shared" si="147"/>
        <v>0</v>
      </c>
      <c r="H370" s="86">
        <f t="shared" si="147"/>
        <v>0</v>
      </c>
      <c r="I370" s="86">
        <f t="shared" si="147"/>
        <v>0</v>
      </c>
      <c r="J370" s="86">
        <f t="shared" si="147"/>
        <v>0</v>
      </c>
      <c r="K370" s="86">
        <f t="shared" si="147"/>
        <v>0</v>
      </c>
    </row>
    <row r="371" spans="1:11" ht="16.5" customHeight="1">
      <c r="A371" s="108">
        <v>3722</v>
      </c>
      <c r="B371" s="76" t="s">
        <v>123</v>
      </c>
      <c r="C371" s="88">
        <f>D371+E371+F371+G371+H371+I371+J371+K371</f>
        <v>3200</v>
      </c>
      <c r="D371" s="88"/>
      <c r="E371" s="88">
        <v>3200</v>
      </c>
      <c r="F371" s="88"/>
      <c r="G371" s="88"/>
      <c r="H371" s="88"/>
      <c r="I371" s="88"/>
      <c r="J371" s="88"/>
      <c r="K371" s="88"/>
    </row>
    <row r="372" spans="1:11" ht="32.25" customHeight="1">
      <c r="A372" s="107" t="s">
        <v>88</v>
      </c>
      <c r="B372" s="91" t="s">
        <v>89</v>
      </c>
      <c r="C372" s="92">
        <f aca="true" t="shared" si="148" ref="C372:K372">SUM(C373+C377)</f>
        <v>138850</v>
      </c>
      <c r="D372" s="92">
        <f t="shared" si="148"/>
        <v>0</v>
      </c>
      <c r="E372" s="92">
        <f t="shared" si="148"/>
        <v>138850</v>
      </c>
      <c r="F372" s="92">
        <f t="shared" si="148"/>
        <v>0</v>
      </c>
      <c r="G372" s="92">
        <f t="shared" si="148"/>
        <v>0</v>
      </c>
      <c r="H372" s="92">
        <f t="shared" si="148"/>
        <v>0</v>
      </c>
      <c r="I372" s="92">
        <f t="shared" si="148"/>
        <v>0</v>
      </c>
      <c r="J372" s="92">
        <f t="shared" si="148"/>
        <v>0</v>
      </c>
      <c r="K372" s="92">
        <f t="shared" si="148"/>
        <v>0</v>
      </c>
    </row>
    <row r="373" spans="1:11" s="84" customFormat="1" ht="12.75">
      <c r="A373" s="109">
        <v>3</v>
      </c>
      <c r="B373" s="83" t="s">
        <v>33</v>
      </c>
      <c r="C373" s="87">
        <f>D373+E373+F373+G373+H373+I373+J373+K373</f>
        <v>116640</v>
      </c>
      <c r="D373" s="87">
        <f aca="true" t="shared" si="149" ref="D373:K375">SUM(D374)</f>
        <v>0</v>
      </c>
      <c r="E373" s="87">
        <f t="shared" si="149"/>
        <v>116640</v>
      </c>
      <c r="F373" s="87">
        <f t="shared" si="149"/>
        <v>0</v>
      </c>
      <c r="G373" s="87">
        <f t="shared" si="149"/>
        <v>0</v>
      </c>
      <c r="H373" s="87">
        <f t="shared" si="149"/>
        <v>0</v>
      </c>
      <c r="I373" s="87">
        <f t="shared" si="149"/>
        <v>0</v>
      </c>
      <c r="J373" s="87">
        <f t="shared" si="149"/>
        <v>0</v>
      </c>
      <c r="K373" s="87">
        <f t="shared" si="149"/>
        <v>0</v>
      </c>
    </row>
    <row r="374" spans="1:11" s="84" customFormat="1" ht="25.5">
      <c r="A374" s="109">
        <v>37</v>
      </c>
      <c r="B374" s="83" t="s">
        <v>113</v>
      </c>
      <c r="C374" s="87">
        <f aca="true" t="shared" si="150" ref="C374:C380">D374+E374+F374+G374+H374+I374+J374+K374</f>
        <v>116640</v>
      </c>
      <c r="D374" s="87">
        <f t="shared" si="149"/>
        <v>0</v>
      </c>
      <c r="E374" s="87">
        <f t="shared" si="149"/>
        <v>116640</v>
      </c>
      <c r="F374" s="87">
        <f t="shared" si="149"/>
        <v>0</v>
      </c>
      <c r="G374" s="87">
        <f t="shared" si="149"/>
        <v>0</v>
      </c>
      <c r="H374" s="87">
        <f t="shared" si="149"/>
        <v>0</v>
      </c>
      <c r="I374" s="87">
        <f t="shared" si="149"/>
        <v>0</v>
      </c>
      <c r="J374" s="87">
        <f t="shared" si="149"/>
        <v>0</v>
      </c>
      <c r="K374" s="87">
        <f t="shared" si="149"/>
        <v>0</v>
      </c>
    </row>
    <row r="375" spans="1:11" s="84" customFormat="1" ht="25.5">
      <c r="A375" s="109">
        <v>372</v>
      </c>
      <c r="B375" s="83" t="s">
        <v>114</v>
      </c>
      <c r="C375" s="87">
        <f t="shared" si="150"/>
        <v>116640</v>
      </c>
      <c r="D375" s="87">
        <f t="shared" si="149"/>
        <v>0</v>
      </c>
      <c r="E375" s="87">
        <f t="shared" si="149"/>
        <v>116640</v>
      </c>
      <c r="F375" s="87">
        <f t="shared" si="149"/>
        <v>0</v>
      </c>
      <c r="G375" s="87">
        <f t="shared" si="149"/>
        <v>0</v>
      </c>
      <c r="H375" s="87">
        <f t="shared" si="149"/>
        <v>0</v>
      </c>
      <c r="I375" s="87">
        <f t="shared" si="149"/>
        <v>0</v>
      </c>
      <c r="J375" s="87">
        <f t="shared" si="149"/>
        <v>0</v>
      </c>
      <c r="K375" s="87">
        <f t="shared" si="149"/>
        <v>0</v>
      </c>
    </row>
    <row r="376" spans="1:11" ht="15" customHeight="1">
      <c r="A376" s="108">
        <v>3722</v>
      </c>
      <c r="B376" s="76" t="s">
        <v>124</v>
      </c>
      <c r="C376" s="88">
        <f t="shared" si="150"/>
        <v>116640</v>
      </c>
      <c r="D376" s="88"/>
      <c r="E376" s="88">
        <v>116640</v>
      </c>
      <c r="F376" s="88"/>
      <c r="G376" s="88"/>
      <c r="H376" s="88"/>
      <c r="I376" s="88"/>
      <c r="J376" s="88"/>
      <c r="K376" s="88"/>
    </row>
    <row r="377" spans="1:11" s="84" customFormat="1" ht="16.5" customHeight="1">
      <c r="A377" s="109">
        <v>4</v>
      </c>
      <c r="B377" s="95" t="s">
        <v>23</v>
      </c>
      <c r="C377" s="87">
        <f t="shared" si="150"/>
        <v>22210</v>
      </c>
      <c r="D377" s="87">
        <f aca="true" t="shared" si="151" ref="D377:E379">SUM(D378)</f>
        <v>0</v>
      </c>
      <c r="E377" s="87">
        <f t="shared" si="151"/>
        <v>22210</v>
      </c>
      <c r="F377" s="87">
        <f aca="true" t="shared" si="152" ref="F377:K379">SUM(F378)</f>
        <v>0</v>
      </c>
      <c r="G377" s="87">
        <f t="shared" si="152"/>
        <v>0</v>
      </c>
      <c r="H377" s="87">
        <f t="shared" si="152"/>
        <v>0</v>
      </c>
      <c r="I377" s="87">
        <f t="shared" si="152"/>
        <v>0</v>
      </c>
      <c r="J377" s="87">
        <f t="shared" si="152"/>
        <v>0</v>
      </c>
      <c r="K377" s="87">
        <f t="shared" si="152"/>
        <v>0</v>
      </c>
    </row>
    <row r="378" spans="1:11" s="84" customFormat="1" ht="14.25" customHeight="1">
      <c r="A378" s="109">
        <v>42</v>
      </c>
      <c r="B378" s="95" t="s">
        <v>119</v>
      </c>
      <c r="C378" s="87">
        <f t="shared" si="150"/>
        <v>22210</v>
      </c>
      <c r="D378" s="87">
        <f t="shared" si="151"/>
        <v>0</v>
      </c>
      <c r="E378" s="87">
        <f t="shared" si="151"/>
        <v>22210</v>
      </c>
      <c r="F378" s="87">
        <f t="shared" si="152"/>
        <v>0</v>
      </c>
      <c r="G378" s="87">
        <f t="shared" si="152"/>
        <v>0</v>
      </c>
      <c r="H378" s="87">
        <f t="shared" si="152"/>
        <v>0</v>
      </c>
      <c r="I378" s="87">
        <f t="shared" si="152"/>
        <v>0</v>
      </c>
      <c r="J378" s="87">
        <f t="shared" si="152"/>
        <v>0</v>
      </c>
      <c r="K378" s="87">
        <f t="shared" si="152"/>
        <v>0</v>
      </c>
    </row>
    <row r="379" spans="1:11" s="84" customFormat="1" ht="16.5" customHeight="1">
      <c r="A379" s="109">
        <v>424</v>
      </c>
      <c r="B379" s="83" t="s">
        <v>212</v>
      </c>
      <c r="C379" s="87">
        <f t="shared" si="150"/>
        <v>22210</v>
      </c>
      <c r="D379" s="87">
        <f t="shared" si="151"/>
        <v>0</v>
      </c>
      <c r="E379" s="87">
        <f t="shared" si="151"/>
        <v>22210</v>
      </c>
      <c r="F379" s="87">
        <f t="shared" si="152"/>
        <v>0</v>
      </c>
      <c r="G379" s="87">
        <f t="shared" si="152"/>
        <v>0</v>
      </c>
      <c r="H379" s="87">
        <f t="shared" si="152"/>
        <v>0</v>
      </c>
      <c r="I379" s="87">
        <f t="shared" si="152"/>
        <v>0</v>
      </c>
      <c r="J379" s="87">
        <f t="shared" si="152"/>
        <v>0</v>
      </c>
      <c r="K379" s="87">
        <f t="shared" si="152"/>
        <v>0</v>
      </c>
    </row>
    <row r="380" spans="1:11" ht="12.75">
      <c r="A380" s="108">
        <v>4241</v>
      </c>
      <c r="B380" s="76" t="s">
        <v>136</v>
      </c>
      <c r="C380" s="88">
        <f t="shared" si="150"/>
        <v>22210</v>
      </c>
      <c r="D380" s="88"/>
      <c r="E380" s="88">
        <v>22210</v>
      </c>
      <c r="F380" s="88"/>
      <c r="G380" s="88"/>
      <c r="H380" s="88"/>
      <c r="I380" s="88"/>
      <c r="J380" s="88"/>
      <c r="K380" s="88"/>
    </row>
    <row r="381" spans="1:11" ht="25.5">
      <c r="A381" s="107" t="s">
        <v>90</v>
      </c>
      <c r="B381" s="91" t="s">
        <v>91</v>
      </c>
      <c r="C381" s="92">
        <f>SUM(C382)</f>
        <v>0</v>
      </c>
      <c r="D381" s="92">
        <f aca="true" t="shared" si="153" ref="D381:K384">SUM(D382)</f>
        <v>0</v>
      </c>
      <c r="E381" s="92">
        <f t="shared" si="153"/>
        <v>0</v>
      </c>
      <c r="F381" s="92">
        <f t="shared" si="153"/>
        <v>0</v>
      </c>
      <c r="G381" s="92">
        <f t="shared" si="153"/>
        <v>0</v>
      </c>
      <c r="H381" s="92">
        <f t="shared" si="153"/>
        <v>0</v>
      </c>
      <c r="I381" s="92">
        <f t="shared" si="153"/>
        <v>0</v>
      </c>
      <c r="J381" s="92">
        <f t="shared" si="153"/>
        <v>0</v>
      </c>
      <c r="K381" s="92">
        <f t="shared" si="153"/>
        <v>0</v>
      </c>
    </row>
    <row r="382" spans="1:11" s="84" customFormat="1" ht="12.75">
      <c r="A382" s="54">
        <v>3</v>
      </c>
      <c r="B382" s="82" t="s">
        <v>33</v>
      </c>
      <c r="C382" s="86">
        <f>SUM(C383)</f>
        <v>0</v>
      </c>
      <c r="D382" s="86">
        <f t="shared" si="153"/>
        <v>0</v>
      </c>
      <c r="E382" s="86">
        <f t="shared" si="153"/>
        <v>0</v>
      </c>
      <c r="F382" s="86">
        <f t="shared" si="153"/>
        <v>0</v>
      </c>
      <c r="G382" s="86">
        <f t="shared" si="153"/>
        <v>0</v>
      </c>
      <c r="H382" s="86">
        <f t="shared" si="153"/>
        <v>0</v>
      </c>
      <c r="I382" s="86">
        <f t="shared" si="153"/>
        <v>0</v>
      </c>
      <c r="J382" s="86">
        <f t="shared" si="153"/>
        <v>0</v>
      </c>
      <c r="K382" s="86">
        <f t="shared" si="153"/>
        <v>0</v>
      </c>
    </row>
    <row r="383" spans="1:11" s="84" customFormat="1" ht="12.75">
      <c r="A383" s="54">
        <v>32</v>
      </c>
      <c r="B383" s="82" t="s">
        <v>17</v>
      </c>
      <c r="C383" s="86">
        <f>SUM(C384)</f>
        <v>0</v>
      </c>
      <c r="D383" s="86">
        <f t="shared" si="153"/>
        <v>0</v>
      </c>
      <c r="E383" s="86">
        <f t="shared" si="153"/>
        <v>0</v>
      </c>
      <c r="F383" s="86">
        <f t="shared" si="153"/>
        <v>0</v>
      </c>
      <c r="G383" s="86">
        <f t="shared" si="153"/>
        <v>0</v>
      </c>
      <c r="H383" s="86">
        <f t="shared" si="153"/>
        <v>0</v>
      </c>
      <c r="I383" s="86">
        <f t="shared" si="153"/>
        <v>0</v>
      </c>
      <c r="J383" s="86">
        <f t="shared" si="153"/>
        <v>0</v>
      </c>
      <c r="K383" s="86">
        <f t="shared" si="153"/>
        <v>0</v>
      </c>
    </row>
    <row r="384" spans="1:11" s="84" customFormat="1" ht="13.5" customHeight="1">
      <c r="A384" s="54">
        <v>329</v>
      </c>
      <c r="B384" s="82" t="s">
        <v>105</v>
      </c>
      <c r="C384" s="86">
        <f>SUM(C385)</f>
        <v>0</v>
      </c>
      <c r="D384" s="86">
        <f t="shared" si="153"/>
        <v>0</v>
      </c>
      <c r="E384" s="86">
        <f t="shared" si="153"/>
        <v>0</v>
      </c>
      <c r="F384" s="86">
        <f t="shared" si="153"/>
        <v>0</v>
      </c>
      <c r="G384" s="86">
        <f t="shared" si="153"/>
        <v>0</v>
      </c>
      <c r="H384" s="86">
        <f t="shared" si="153"/>
        <v>0</v>
      </c>
      <c r="I384" s="86">
        <f t="shared" si="153"/>
        <v>0</v>
      </c>
      <c r="J384" s="86">
        <f t="shared" si="153"/>
        <v>0</v>
      </c>
      <c r="K384" s="86">
        <f t="shared" si="153"/>
        <v>0</v>
      </c>
    </row>
    <row r="385" spans="1:11" ht="12.75">
      <c r="A385" s="108">
        <v>3299</v>
      </c>
      <c r="B385" s="76" t="s">
        <v>105</v>
      </c>
      <c r="C385" s="88">
        <v>0</v>
      </c>
      <c r="D385" s="88"/>
      <c r="E385" s="88">
        <v>0</v>
      </c>
      <c r="F385" s="88"/>
      <c r="G385" s="88"/>
      <c r="H385" s="88"/>
      <c r="I385" s="88"/>
      <c r="J385" s="88"/>
      <c r="K385" s="88"/>
    </row>
  </sheetData>
  <sheetProtection/>
  <mergeCells count="2">
    <mergeCell ref="A1:K1"/>
    <mergeCell ref="L54:P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0" r:id="rId1"/>
  <ignoredErrors>
    <ignoredError sqref="E20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1">
      <selection activeCell="G296" sqref="G296"/>
    </sheetView>
  </sheetViews>
  <sheetFormatPr defaultColWidth="9.140625" defaultRowHeight="12.75"/>
  <cols>
    <col min="1" max="1" width="17.7109375" style="0" customWidth="1"/>
    <col min="2" max="2" width="56.421875" style="0" customWidth="1"/>
    <col min="3" max="3" width="15.140625" style="0" customWidth="1"/>
    <col min="4" max="4" width="16.421875" style="0" customWidth="1"/>
    <col min="5" max="5" width="15.00390625" style="0" customWidth="1"/>
    <col min="6" max="6" width="10.140625" style="0" customWidth="1"/>
    <col min="7" max="7" width="12.421875" style="0" customWidth="1"/>
    <col min="8" max="8" width="12.140625" style="0" customWidth="1"/>
    <col min="9" max="9" width="12.57421875" style="0" customWidth="1"/>
    <col min="10" max="10" width="17.7109375" style="0" customWidth="1"/>
    <col min="11" max="11" width="17.8515625" style="0" customWidth="1"/>
  </cols>
  <sheetData>
    <row r="1" spans="1:11" ht="18.75">
      <c r="A1" s="226" t="s">
        <v>221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78.75" customHeight="1">
      <c r="A3" s="4" t="s">
        <v>11</v>
      </c>
      <c r="B3" s="4" t="s">
        <v>12</v>
      </c>
      <c r="C3" s="4" t="s">
        <v>222</v>
      </c>
      <c r="D3" s="4" t="s">
        <v>158</v>
      </c>
      <c r="E3" s="4" t="s">
        <v>159</v>
      </c>
      <c r="F3" s="4" t="s">
        <v>183</v>
      </c>
      <c r="G3" s="4" t="s">
        <v>184</v>
      </c>
      <c r="H3" s="4" t="s">
        <v>160</v>
      </c>
      <c r="I3" s="4" t="s">
        <v>185</v>
      </c>
      <c r="J3" s="4" t="s">
        <v>9</v>
      </c>
      <c r="K3" s="4" t="s">
        <v>217</v>
      </c>
    </row>
    <row r="4" spans="1:11" ht="6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ht="24.75" customHeight="1">
      <c r="A5" s="54"/>
      <c r="B5" s="80" t="s">
        <v>209</v>
      </c>
      <c r="C5" s="81"/>
      <c r="D5" s="81"/>
      <c r="E5" s="81"/>
      <c r="F5" s="81"/>
      <c r="G5" s="81"/>
      <c r="H5" s="81"/>
      <c r="I5" s="81"/>
      <c r="J5" s="81"/>
      <c r="K5" s="81"/>
    </row>
    <row r="6" spans="1:11" ht="15" customHeight="1">
      <c r="A6" s="54"/>
      <c r="B6" s="76" t="s">
        <v>207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7.5" customHeight="1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ht="18" customHeight="1">
      <c r="A8" s="116"/>
      <c r="B8" s="117" t="s">
        <v>130</v>
      </c>
      <c r="C8" s="118">
        <f>C9+C51+C59+C112+C118+C139</f>
        <v>10352794.3</v>
      </c>
      <c r="D8" s="118">
        <f>D9+D51+D59+D112+D118</f>
        <v>828169.3</v>
      </c>
      <c r="E8" s="118">
        <f aca="true" t="shared" si="0" ref="E8:K8">E9+E53+E59+E118+E133+E139+E112</f>
        <v>8123010</v>
      </c>
      <c r="F8" s="118">
        <f t="shared" si="0"/>
        <v>35150</v>
      </c>
      <c r="G8" s="118">
        <f t="shared" si="0"/>
        <v>263885</v>
      </c>
      <c r="H8" s="118">
        <f t="shared" si="0"/>
        <v>785080</v>
      </c>
      <c r="I8" s="118">
        <f t="shared" si="0"/>
        <v>0</v>
      </c>
      <c r="J8" s="118">
        <f t="shared" si="0"/>
        <v>4300</v>
      </c>
      <c r="K8" s="118">
        <f t="shared" si="0"/>
        <v>313200</v>
      </c>
    </row>
    <row r="9" spans="1:11" ht="30.75" customHeight="1">
      <c r="A9" s="106" t="s">
        <v>38</v>
      </c>
      <c r="B9" s="89" t="s">
        <v>35</v>
      </c>
      <c r="C9" s="90">
        <f>C10+C43</f>
        <v>510912.3</v>
      </c>
      <c r="D9" s="90">
        <f>D10+D43</f>
        <v>510912.3</v>
      </c>
      <c r="E9" s="90">
        <f>SUM(E10+E43+E51)</f>
        <v>0</v>
      </c>
      <c r="F9" s="90">
        <f aca="true" t="shared" si="1" ref="F9:K9">SUM(F10+F43+F51)</f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</row>
    <row r="10" spans="1:11" ht="15" customHeight="1">
      <c r="A10" s="107" t="s">
        <v>47</v>
      </c>
      <c r="B10" s="91" t="s">
        <v>36</v>
      </c>
      <c r="C10" s="92">
        <f>SUM(C11)</f>
        <v>419520</v>
      </c>
      <c r="D10" s="92">
        <f aca="true" t="shared" si="2" ref="D10:K10">SUM(D11)</f>
        <v>419520</v>
      </c>
      <c r="E10" s="92">
        <f t="shared" si="2"/>
        <v>0</v>
      </c>
      <c r="F10" s="92">
        <f t="shared" si="2"/>
        <v>0</v>
      </c>
      <c r="G10" s="92">
        <f t="shared" si="2"/>
        <v>0</v>
      </c>
      <c r="H10" s="92">
        <f t="shared" si="2"/>
        <v>0</v>
      </c>
      <c r="I10" s="92">
        <f t="shared" si="2"/>
        <v>0</v>
      </c>
      <c r="J10" s="92">
        <f t="shared" si="2"/>
        <v>0</v>
      </c>
      <c r="K10" s="92">
        <f t="shared" si="2"/>
        <v>0</v>
      </c>
    </row>
    <row r="11" spans="1:11" ht="15" customHeight="1">
      <c r="A11" s="54">
        <v>3</v>
      </c>
      <c r="B11" s="82" t="s">
        <v>33</v>
      </c>
      <c r="C11" s="86">
        <f>SUM(C12+C37+C40)</f>
        <v>419520</v>
      </c>
      <c r="D11" s="86">
        <f aca="true" t="shared" si="3" ref="D11:J11">SUM(D12+D37+D40)</f>
        <v>419520</v>
      </c>
      <c r="E11" s="86">
        <f t="shared" si="3"/>
        <v>0</v>
      </c>
      <c r="F11" s="86">
        <f t="shared" si="3"/>
        <v>0</v>
      </c>
      <c r="G11" s="86">
        <f t="shared" si="3"/>
        <v>0</v>
      </c>
      <c r="H11" s="86">
        <f t="shared" si="3"/>
        <v>0</v>
      </c>
      <c r="I11" s="86">
        <f t="shared" si="3"/>
        <v>0</v>
      </c>
      <c r="J11" s="86">
        <f t="shared" si="3"/>
        <v>0</v>
      </c>
      <c r="K11" s="86">
        <f>SUM(K12+K37+K40)</f>
        <v>0</v>
      </c>
    </row>
    <row r="12" spans="1:11" ht="15" customHeight="1">
      <c r="A12" s="54">
        <v>32</v>
      </c>
      <c r="B12" s="82" t="s">
        <v>17</v>
      </c>
      <c r="C12" s="86">
        <f>SUM(C13+C17+C22+C31)</f>
        <v>412670</v>
      </c>
      <c r="D12" s="86">
        <f aca="true" t="shared" si="4" ref="D12:J12">SUM(D13+D17+D22+D31)</f>
        <v>412670</v>
      </c>
      <c r="E12" s="86">
        <f t="shared" si="4"/>
        <v>0</v>
      </c>
      <c r="F12" s="86">
        <f t="shared" si="4"/>
        <v>0</v>
      </c>
      <c r="G12" s="86">
        <f t="shared" si="4"/>
        <v>0</v>
      </c>
      <c r="H12" s="86">
        <f t="shared" si="4"/>
        <v>0</v>
      </c>
      <c r="I12" s="86">
        <f t="shared" si="4"/>
        <v>0</v>
      </c>
      <c r="J12" s="86">
        <f t="shared" si="4"/>
        <v>0</v>
      </c>
      <c r="K12" s="86">
        <f>SUM(K13+K17+K22+K31)</f>
        <v>0</v>
      </c>
    </row>
    <row r="13" spans="1:11" ht="15" customHeight="1">
      <c r="A13" s="54">
        <v>321</v>
      </c>
      <c r="B13" s="82" t="s">
        <v>18</v>
      </c>
      <c r="C13" s="86">
        <f>D13</f>
        <v>23200</v>
      </c>
      <c r="D13" s="86">
        <v>23200</v>
      </c>
      <c r="E13" s="86">
        <f aca="true" t="shared" si="5" ref="E13:J13">SUM(E14:E16)</f>
        <v>0</v>
      </c>
      <c r="F13" s="86">
        <f t="shared" si="5"/>
        <v>0</v>
      </c>
      <c r="G13" s="86">
        <f t="shared" si="5"/>
        <v>0</v>
      </c>
      <c r="H13" s="86">
        <f t="shared" si="5"/>
        <v>0</v>
      </c>
      <c r="I13" s="86">
        <f t="shared" si="5"/>
        <v>0</v>
      </c>
      <c r="J13" s="86">
        <f t="shared" si="5"/>
        <v>0</v>
      </c>
      <c r="K13" s="86">
        <f>SUM(K14:K16)</f>
        <v>0</v>
      </c>
    </row>
    <row r="14" spans="1:11" ht="15" customHeight="1" hidden="1">
      <c r="A14" s="108"/>
      <c r="B14" s="76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5" customHeight="1" hidden="1">
      <c r="A15" s="108"/>
      <c r="B15" s="76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5" customHeight="1" hidden="1">
      <c r="A16" s="108"/>
      <c r="B16" s="76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5" customHeight="1">
      <c r="A17" s="54">
        <v>322</v>
      </c>
      <c r="B17" s="82" t="s">
        <v>19</v>
      </c>
      <c r="C17" s="86">
        <f>D17+E17+F17+G17+H17+I17+J17+K17</f>
        <v>273050</v>
      </c>
      <c r="D17" s="86">
        <v>273050</v>
      </c>
      <c r="E17" s="86">
        <f aca="true" t="shared" si="6" ref="E17:J17">SUM(E18:E21)</f>
        <v>0</v>
      </c>
      <c r="F17" s="86">
        <f t="shared" si="6"/>
        <v>0</v>
      </c>
      <c r="G17" s="86">
        <f t="shared" si="6"/>
        <v>0</v>
      </c>
      <c r="H17" s="86">
        <f t="shared" si="6"/>
        <v>0</v>
      </c>
      <c r="I17" s="86">
        <f t="shared" si="6"/>
        <v>0</v>
      </c>
      <c r="J17" s="86">
        <f t="shared" si="6"/>
        <v>0</v>
      </c>
      <c r="K17" s="86">
        <f>SUM(K18:K21)</f>
        <v>0</v>
      </c>
    </row>
    <row r="18" spans="1:11" ht="15" customHeight="1" hidden="1">
      <c r="A18" s="108"/>
      <c r="B18" s="76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5" customHeight="1" hidden="1">
      <c r="A19" s="108"/>
      <c r="B19" s="76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5" customHeight="1" hidden="1">
      <c r="A20" s="108"/>
      <c r="B20" s="76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5" customHeight="1" hidden="1">
      <c r="A21" s="108"/>
      <c r="B21" s="76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5" customHeight="1">
      <c r="A22" s="54">
        <v>323</v>
      </c>
      <c r="B22" s="82" t="s">
        <v>20</v>
      </c>
      <c r="C22" s="86">
        <f>D22+E22+F22+G22+H22+I22+J22+K22</f>
        <v>87620</v>
      </c>
      <c r="D22" s="86">
        <v>87620</v>
      </c>
      <c r="E22" s="86">
        <f aca="true" t="shared" si="7" ref="E22:K22">SUM(E23:E30)</f>
        <v>0</v>
      </c>
      <c r="F22" s="86">
        <f t="shared" si="7"/>
        <v>0</v>
      </c>
      <c r="G22" s="86">
        <f t="shared" si="7"/>
        <v>0</v>
      </c>
      <c r="H22" s="86">
        <f t="shared" si="7"/>
        <v>0</v>
      </c>
      <c r="I22" s="86">
        <f t="shared" si="7"/>
        <v>0</v>
      </c>
      <c r="J22" s="86">
        <f t="shared" si="7"/>
        <v>0</v>
      </c>
      <c r="K22" s="86">
        <f t="shared" si="7"/>
        <v>0</v>
      </c>
    </row>
    <row r="23" spans="1:11" ht="15" customHeight="1" hidden="1">
      <c r="A23" s="108"/>
      <c r="B23" s="76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5" customHeight="1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5" customHeight="1" hidden="1">
      <c r="A25" s="108"/>
      <c r="B25" s="76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5" customHeight="1" hidden="1">
      <c r="A26" s="108"/>
      <c r="B26" s="76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5" customHeight="1" hidden="1">
      <c r="A27" s="108"/>
      <c r="B27" s="76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5" customHeight="1" hidden="1">
      <c r="A28" s="108"/>
      <c r="B28" s="76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5" customHeight="1" hidden="1">
      <c r="A29" s="108"/>
      <c r="B29" s="76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5" customHeight="1" hidden="1">
      <c r="A30" s="108"/>
      <c r="B30" s="76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" customHeight="1">
      <c r="A31" s="54">
        <v>329</v>
      </c>
      <c r="B31" s="82" t="s">
        <v>105</v>
      </c>
      <c r="C31" s="86">
        <f aca="true" t="shared" si="8" ref="C31:C38">D31+E31+F31+G31+H31+I31+J31+K31</f>
        <v>28800</v>
      </c>
      <c r="D31" s="86">
        <f aca="true" t="shared" si="9" ref="D31:J31">SUM(D32:D36)</f>
        <v>28800</v>
      </c>
      <c r="E31" s="86">
        <f t="shared" si="9"/>
        <v>0</v>
      </c>
      <c r="F31" s="86">
        <f t="shared" si="9"/>
        <v>0</v>
      </c>
      <c r="G31" s="86">
        <f t="shared" si="9"/>
        <v>0</v>
      </c>
      <c r="H31" s="86">
        <f t="shared" si="9"/>
        <v>0</v>
      </c>
      <c r="I31" s="86">
        <f t="shared" si="9"/>
        <v>0</v>
      </c>
      <c r="J31" s="86">
        <f t="shared" si="9"/>
        <v>0</v>
      </c>
      <c r="K31" s="86">
        <f>SUM(K32:K36)</f>
        <v>0</v>
      </c>
    </row>
    <row r="32" spans="1:11" ht="15" customHeight="1" hidden="1">
      <c r="A32" s="108">
        <v>3292</v>
      </c>
      <c r="B32" s="76" t="s">
        <v>106</v>
      </c>
      <c r="C32" s="88">
        <f t="shared" si="8"/>
        <v>28000</v>
      </c>
      <c r="D32" s="88">
        <v>28000</v>
      </c>
      <c r="E32" s="88"/>
      <c r="F32" s="88"/>
      <c r="G32" s="88"/>
      <c r="H32" s="88"/>
      <c r="I32" s="88"/>
      <c r="J32" s="88"/>
      <c r="K32" s="88"/>
    </row>
    <row r="33" spans="1:11" ht="15" customHeight="1" hidden="1">
      <c r="A33" s="108">
        <v>3293</v>
      </c>
      <c r="B33" s="76" t="s">
        <v>107</v>
      </c>
      <c r="C33" s="88">
        <f t="shared" si="8"/>
        <v>0</v>
      </c>
      <c r="D33" s="88">
        <v>0</v>
      </c>
      <c r="E33" s="88"/>
      <c r="F33" s="88"/>
      <c r="G33" s="88"/>
      <c r="H33" s="88"/>
      <c r="I33" s="88"/>
      <c r="J33" s="88"/>
      <c r="K33" s="88"/>
    </row>
    <row r="34" spans="1:11" ht="15" customHeight="1" hidden="1">
      <c r="A34" s="108">
        <v>3294</v>
      </c>
      <c r="B34" s="76" t="s">
        <v>108</v>
      </c>
      <c r="C34" s="88">
        <f t="shared" si="8"/>
        <v>800</v>
      </c>
      <c r="D34" s="88">
        <v>800</v>
      </c>
      <c r="E34" s="88"/>
      <c r="F34" s="88"/>
      <c r="G34" s="88"/>
      <c r="H34" s="88"/>
      <c r="I34" s="88"/>
      <c r="J34" s="88"/>
      <c r="K34" s="88"/>
    </row>
    <row r="35" spans="1:11" ht="15" customHeight="1" hidden="1">
      <c r="A35" s="108">
        <v>3295</v>
      </c>
      <c r="B35" s="76" t="s">
        <v>153</v>
      </c>
      <c r="C35" s="88">
        <f t="shared" si="8"/>
        <v>0</v>
      </c>
      <c r="D35" s="88">
        <v>0</v>
      </c>
      <c r="E35" s="88"/>
      <c r="F35" s="88"/>
      <c r="G35" s="88"/>
      <c r="H35" s="88"/>
      <c r="I35" s="88"/>
      <c r="J35" s="88"/>
      <c r="K35" s="88"/>
    </row>
    <row r="36" spans="1:11" ht="15" customHeight="1" hidden="1">
      <c r="A36" s="108">
        <v>3299</v>
      </c>
      <c r="B36" s="76" t="s">
        <v>105</v>
      </c>
      <c r="C36" s="88">
        <f t="shared" si="8"/>
        <v>0</v>
      </c>
      <c r="D36" s="88">
        <v>0</v>
      </c>
      <c r="E36" s="88"/>
      <c r="F36" s="88"/>
      <c r="G36" s="88"/>
      <c r="H36" s="88"/>
      <c r="I36" s="88"/>
      <c r="J36" s="88"/>
      <c r="K36" s="88"/>
    </row>
    <row r="37" spans="1:11" ht="15" customHeight="1">
      <c r="A37" s="54">
        <v>34</v>
      </c>
      <c r="B37" s="82" t="s">
        <v>21</v>
      </c>
      <c r="C37" s="86">
        <f t="shared" si="8"/>
        <v>6850</v>
      </c>
      <c r="D37" s="86">
        <f>SUM(D38)</f>
        <v>6850</v>
      </c>
      <c r="E37" s="86">
        <f aca="true" t="shared" si="10" ref="E37:K38">SUM(E38)</f>
        <v>0</v>
      </c>
      <c r="F37" s="86">
        <f t="shared" si="10"/>
        <v>0</v>
      </c>
      <c r="G37" s="86">
        <f t="shared" si="10"/>
        <v>0</v>
      </c>
      <c r="H37" s="86">
        <f t="shared" si="10"/>
        <v>0</v>
      </c>
      <c r="I37" s="86">
        <f t="shared" si="10"/>
        <v>0</v>
      </c>
      <c r="J37" s="86">
        <f t="shared" si="10"/>
        <v>0</v>
      </c>
      <c r="K37" s="86">
        <f t="shared" si="10"/>
        <v>0</v>
      </c>
    </row>
    <row r="38" spans="1:11" ht="15" customHeight="1">
      <c r="A38" s="54">
        <v>343</v>
      </c>
      <c r="B38" s="82" t="s">
        <v>22</v>
      </c>
      <c r="C38" s="86">
        <f t="shared" si="8"/>
        <v>6850</v>
      </c>
      <c r="D38" s="86">
        <v>6850</v>
      </c>
      <c r="E38" s="86">
        <f t="shared" si="10"/>
        <v>0</v>
      </c>
      <c r="F38" s="86">
        <f t="shared" si="10"/>
        <v>0</v>
      </c>
      <c r="G38" s="86">
        <f t="shared" si="10"/>
        <v>0</v>
      </c>
      <c r="H38" s="86">
        <f t="shared" si="10"/>
        <v>0</v>
      </c>
      <c r="I38" s="86">
        <f t="shared" si="10"/>
        <v>0</v>
      </c>
      <c r="J38" s="86">
        <f t="shared" si="10"/>
        <v>0</v>
      </c>
      <c r="K38" s="86">
        <f t="shared" si="10"/>
        <v>0</v>
      </c>
    </row>
    <row r="39" spans="1:11" ht="14.25" customHeight="1" hidden="1">
      <c r="A39" s="108"/>
      <c r="B39" s="76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5" customHeight="1" hidden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5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5" customHeight="1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5.5" customHeight="1">
      <c r="A43" s="107" t="s">
        <v>71</v>
      </c>
      <c r="B43" s="91" t="s">
        <v>37</v>
      </c>
      <c r="C43" s="92">
        <f aca="true" t="shared" si="11" ref="C43:K43">SUM(C44)</f>
        <v>91392.3</v>
      </c>
      <c r="D43" s="92">
        <f t="shared" si="11"/>
        <v>91392.3</v>
      </c>
      <c r="E43" s="92">
        <f t="shared" si="11"/>
        <v>0</v>
      </c>
      <c r="F43" s="92">
        <f t="shared" si="11"/>
        <v>0</v>
      </c>
      <c r="G43" s="92">
        <f t="shared" si="11"/>
        <v>0</v>
      </c>
      <c r="H43" s="92">
        <f t="shared" si="11"/>
        <v>0</v>
      </c>
      <c r="I43" s="92">
        <f t="shared" si="11"/>
        <v>0</v>
      </c>
      <c r="J43" s="92">
        <f t="shared" si="11"/>
        <v>0</v>
      </c>
      <c r="K43" s="92">
        <f t="shared" si="11"/>
        <v>0</v>
      </c>
    </row>
    <row r="44" spans="1:11" ht="15" customHeight="1">
      <c r="A44" s="54">
        <v>3</v>
      </c>
      <c r="B44" s="82" t="s">
        <v>33</v>
      </c>
      <c r="C44" s="86">
        <f>C45</f>
        <v>91392.3</v>
      </c>
      <c r="D44" s="86">
        <f>D45</f>
        <v>91392.3</v>
      </c>
      <c r="E44" s="86">
        <f aca="true" t="shared" si="12" ref="E44:J44">SUM(E45+E48)</f>
        <v>0</v>
      </c>
      <c r="F44" s="86">
        <f t="shared" si="12"/>
        <v>0</v>
      </c>
      <c r="G44" s="86">
        <f t="shared" si="12"/>
        <v>0</v>
      </c>
      <c r="H44" s="86">
        <f t="shared" si="12"/>
        <v>0</v>
      </c>
      <c r="I44" s="86">
        <f t="shared" si="12"/>
        <v>0</v>
      </c>
      <c r="J44" s="86">
        <f t="shared" si="12"/>
        <v>0</v>
      </c>
      <c r="K44" s="86">
        <f>SUM(K45+K48)</f>
        <v>0</v>
      </c>
    </row>
    <row r="45" spans="1:11" ht="15" customHeight="1">
      <c r="A45" s="54">
        <v>32</v>
      </c>
      <c r="B45" s="82" t="s">
        <v>17</v>
      </c>
      <c r="C45" s="86">
        <f>C46+C48</f>
        <v>91392.3</v>
      </c>
      <c r="D45" s="86">
        <f>D46+D48</f>
        <v>91392.3</v>
      </c>
      <c r="E45" s="86">
        <f aca="true" t="shared" si="13" ref="E45:K45">SUM(E46)</f>
        <v>0</v>
      </c>
      <c r="F45" s="86">
        <f t="shared" si="13"/>
        <v>0</v>
      </c>
      <c r="G45" s="86">
        <f t="shared" si="13"/>
        <v>0</v>
      </c>
      <c r="H45" s="86">
        <f t="shared" si="13"/>
        <v>0</v>
      </c>
      <c r="I45" s="86">
        <f t="shared" si="13"/>
        <v>0</v>
      </c>
      <c r="J45" s="86">
        <f t="shared" si="13"/>
        <v>0</v>
      </c>
      <c r="K45" s="86">
        <f t="shared" si="13"/>
        <v>0</v>
      </c>
    </row>
    <row r="46" spans="1:11" ht="15" customHeight="1">
      <c r="A46" s="54">
        <v>322</v>
      </c>
      <c r="B46" s="82" t="s">
        <v>19</v>
      </c>
      <c r="C46" s="86">
        <f>D46</f>
        <v>23329.8</v>
      </c>
      <c r="D46" s="86">
        <v>23329.8</v>
      </c>
      <c r="E46" s="86">
        <f aca="true" t="shared" si="14" ref="E46:K46">SUM(E47)</f>
        <v>0</v>
      </c>
      <c r="F46" s="86">
        <f t="shared" si="14"/>
        <v>0</v>
      </c>
      <c r="G46" s="86">
        <f t="shared" si="14"/>
        <v>0</v>
      </c>
      <c r="H46" s="86">
        <f t="shared" si="14"/>
        <v>0</v>
      </c>
      <c r="I46" s="86">
        <f t="shared" si="14"/>
        <v>0</v>
      </c>
      <c r="J46" s="86">
        <f t="shared" si="14"/>
        <v>0</v>
      </c>
      <c r="K46" s="86">
        <f t="shared" si="14"/>
        <v>0</v>
      </c>
    </row>
    <row r="47" spans="1:11" ht="15" customHeight="1" hidden="1">
      <c r="A47" s="108"/>
      <c r="B47" s="76"/>
      <c r="C47" s="88"/>
      <c r="D47" s="88"/>
      <c r="E47" s="88"/>
      <c r="F47" s="88"/>
      <c r="G47" s="88"/>
      <c r="H47" s="88"/>
      <c r="I47" s="88"/>
      <c r="J47" s="88"/>
      <c r="K47" s="88"/>
    </row>
    <row r="48" spans="1:11" ht="15" customHeight="1">
      <c r="A48" s="54">
        <v>323</v>
      </c>
      <c r="B48" s="82" t="s">
        <v>20</v>
      </c>
      <c r="C48" s="86">
        <f>D48</f>
        <v>68062.5</v>
      </c>
      <c r="D48" s="86">
        <v>68062.5</v>
      </c>
      <c r="E48" s="86">
        <f aca="true" t="shared" si="15" ref="E48:J48">SUM(E49:E50)</f>
        <v>0</v>
      </c>
      <c r="F48" s="86">
        <f t="shared" si="15"/>
        <v>0</v>
      </c>
      <c r="G48" s="86">
        <f t="shared" si="15"/>
        <v>0</v>
      </c>
      <c r="H48" s="86">
        <f t="shared" si="15"/>
        <v>0</v>
      </c>
      <c r="I48" s="86">
        <f t="shared" si="15"/>
        <v>0</v>
      </c>
      <c r="J48" s="86">
        <f t="shared" si="15"/>
        <v>0</v>
      </c>
      <c r="K48" s="86">
        <f>SUM(K49:K50)</f>
        <v>0</v>
      </c>
    </row>
    <row r="49" spans="1:11" ht="15" customHeight="1" hidden="1">
      <c r="A49" s="108"/>
      <c r="B49" s="76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5" customHeight="1" hidden="1">
      <c r="A50" s="108"/>
      <c r="B50" s="76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5" customHeight="1">
      <c r="A51" s="107" t="s">
        <v>191</v>
      </c>
      <c r="B51" s="91" t="s">
        <v>192</v>
      </c>
      <c r="C51" s="92">
        <f>C52</f>
        <v>47965</v>
      </c>
      <c r="D51" s="92">
        <f aca="true" t="shared" si="16" ref="D51:K51">D52</f>
        <v>47965</v>
      </c>
      <c r="E51" s="92">
        <f t="shared" si="16"/>
        <v>0</v>
      </c>
      <c r="F51" s="92">
        <f t="shared" si="16"/>
        <v>0</v>
      </c>
      <c r="G51" s="92">
        <f t="shared" si="16"/>
        <v>0</v>
      </c>
      <c r="H51" s="92">
        <f t="shared" si="16"/>
        <v>0</v>
      </c>
      <c r="I51" s="92">
        <f t="shared" si="16"/>
        <v>0</v>
      </c>
      <c r="J51" s="92">
        <f t="shared" si="16"/>
        <v>0</v>
      </c>
      <c r="K51" s="92">
        <f t="shared" si="16"/>
        <v>0</v>
      </c>
    </row>
    <row r="52" spans="1:11" ht="15" customHeight="1">
      <c r="A52" s="108">
        <v>3223</v>
      </c>
      <c r="B52" s="76" t="s">
        <v>96</v>
      </c>
      <c r="C52" s="88">
        <f>D52</f>
        <v>47965</v>
      </c>
      <c r="D52" s="88">
        <v>47965</v>
      </c>
      <c r="E52" s="88"/>
      <c r="F52" s="88"/>
      <c r="G52" s="88"/>
      <c r="H52" s="88"/>
      <c r="I52" s="88"/>
      <c r="J52" s="88"/>
      <c r="K52" s="88"/>
    </row>
    <row r="53" spans="1:11" ht="15" customHeight="1">
      <c r="A53" s="106" t="s">
        <v>59</v>
      </c>
      <c r="B53" s="89" t="s">
        <v>39</v>
      </c>
      <c r="C53" s="90">
        <f>SUM(C54)</f>
        <v>0</v>
      </c>
      <c r="D53" s="90">
        <f aca="true" t="shared" si="17" ref="C53:K56">SUM(D54)</f>
        <v>0</v>
      </c>
      <c r="E53" s="90">
        <f t="shared" si="17"/>
        <v>0</v>
      </c>
      <c r="F53" s="90">
        <f t="shared" si="17"/>
        <v>0</v>
      </c>
      <c r="G53" s="90">
        <f t="shared" si="17"/>
        <v>0</v>
      </c>
      <c r="H53" s="90">
        <f t="shared" si="17"/>
        <v>0</v>
      </c>
      <c r="I53" s="90">
        <f t="shared" si="17"/>
        <v>0</v>
      </c>
      <c r="J53" s="90">
        <f t="shared" si="17"/>
        <v>0</v>
      </c>
      <c r="K53" s="90">
        <f t="shared" si="17"/>
        <v>0</v>
      </c>
    </row>
    <row r="54" spans="1:11" ht="19.5" customHeight="1">
      <c r="A54" s="171" t="s">
        <v>45</v>
      </c>
      <c r="B54" s="91" t="s">
        <v>131</v>
      </c>
      <c r="C54" s="92">
        <f t="shared" si="17"/>
        <v>0</v>
      </c>
      <c r="D54" s="92">
        <f t="shared" si="17"/>
        <v>0</v>
      </c>
      <c r="E54" s="92">
        <f t="shared" si="17"/>
        <v>0</v>
      </c>
      <c r="F54" s="92">
        <f t="shared" si="17"/>
        <v>0</v>
      </c>
      <c r="G54" s="92">
        <f t="shared" si="17"/>
        <v>0</v>
      </c>
      <c r="H54" s="92">
        <f t="shared" si="17"/>
        <v>0</v>
      </c>
      <c r="I54" s="92">
        <f t="shared" si="17"/>
        <v>0</v>
      </c>
      <c r="J54" s="92">
        <f t="shared" si="17"/>
        <v>0</v>
      </c>
      <c r="K54" s="92">
        <f t="shared" si="17"/>
        <v>0</v>
      </c>
    </row>
    <row r="55" spans="1:11" ht="15" customHeight="1">
      <c r="A55" s="109" t="s">
        <v>40</v>
      </c>
      <c r="B55" s="83" t="s">
        <v>23</v>
      </c>
      <c r="C55" s="87">
        <f t="shared" si="17"/>
        <v>0</v>
      </c>
      <c r="D55" s="87">
        <f t="shared" si="17"/>
        <v>0</v>
      </c>
      <c r="E55" s="87">
        <f t="shared" si="17"/>
        <v>0</v>
      </c>
      <c r="F55" s="87">
        <f t="shared" si="17"/>
        <v>0</v>
      </c>
      <c r="G55" s="87">
        <f t="shared" si="17"/>
        <v>0</v>
      </c>
      <c r="H55" s="87">
        <f t="shared" si="17"/>
        <v>0</v>
      </c>
      <c r="I55" s="87">
        <f t="shared" si="17"/>
        <v>0</v>
      </c>
      <c r="J55" s="87">
        <f t="shared" si="17"/>
        <v>0</v>
      </c>
      <c r="K55" s="87">
        <f t="shared" si="17"/>
        <v>0</v>
      </c>
    </row>
    <row r="56" spans="1:11" ht="15" customHeight="1">
      <c r="A56" s="109">
        <v>45</v>
      </c>
      <c r="B56" s="83" t="s">
        <v>119</v>
      </c>
      <c r="C56" s="87">
        <f t="shared" si="17"/>
        <v>0</v>
      </c>
      <c r="D56" s="87">
        <f t="shared" si="17"/>
        <v>0</v>
      </c>
      <c r="E56" s="87">
        <f t="shared" si="17"/>
        <v>0</v>
      </c>
      <c r="F56" s="87">
        <f t="shared" si="17"/>
        <v>0</v>
      </c>
      <c r="G56" s="87">
        <f t="shared" si="17"/>
        <v>0</v>
      </c>
      <c r="H56" s="87">
        <f t="shared" si="17"/>
        <v>0</v>
      </c>
      <c r="I56" s="87">
        <f t="shared" si="17"/>
        <v>0</v>
      </c>
      <c r="J56" s="87">
        <f t="shared" si="17"/>
        <v>0</v>
      </c>
      <c r="K56" s="87">
        <f t="shared" si="17"/>
        <v>0</v>
      </c>
    </row>
    <row r="57" spans="1:11" ht="15" customHeight="1">
      <c r="A57" s="109">
        <v>451</v>
      </c>
      <c r="B57" s="83" t="s">
        <v>44</v>
      </c>
      <c r="C57" s="87">
        <f>C58</f>
        <v>0</v>
      </c>
      <c r="D57" s="87">
        <f>D58</f>
        <v>0</v>
      </c>
      <c r="E57" s="87"/>
      <c r="F57" s="87"/>
      <c r="G57" s="87"/>
      <c r="H57" s="87"/>
      <c r="I57" s="87"/>
      <c r="J57" s="87"/>
      <c r="K57" s="87"/>
    </row>
    <row r="58" spans="1:11" ht="15" customHeight="1" hidden="1">
      <c r="A58" s="108"/>
      <c r="B58" s="76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5" customHeight="1">
      <c r="A59" s="106" t="s">
        <v>38</v>
      </c>
      <c r="B59" s="89" t="s">
        <v>46</v>
      </c>
      <c r="C59" s="90">
        <f>SUM(C60+C75+C81+C99+C86)</f>
        <v>99967</v>
      </c>
      <c r="D59" s="90">
        <f>SUM(D60+D75+D81+D99+D86)</f>
        <v>99967</v>
      </c>
      <c r="E59" s="90">
        <f aca="true" t="shared" si="18" ref="E59:K59">SUM(E60+E75+E81+E99+E86)</f>
        <v>0</v>
      </c>
      <c r="F59" s="90">
        <f t="shared" si="18"/>
        <v>0</v>
      </c>
      <c r="G59" s="90">
        <f t="shared" si="18"/>
        <v>0</v>
      </c>
      <c r="H59" s="90">
        <f t="shared" si="18"/>
        <v>0</v>
      </c>
      <c r="I59" s="90">
        <f t="shared" si="18"/>
        <v>0</v>
      </c>
      <c r="J59" s="90">
        <f t="shared" si="18"/>
        <v>0</v>
      </c>
      <c r="K59" s="90">
        <f t="shared" si="18"/>
        <v>0</v>
      </c>
    </row>
    <row r="60" spans="1:11" ht="20.25" customHeight="1">
      <c r="A60" s="107" t="s">
        <v>48</v>
      </c>
      <c r="B60" s="91" t="s">
        <v>49</v>
      </c>
      <c r="C60" s="92">
        <f aca="true" t="shared" si="19" ref="C60:K61">SUM(C61)</f>
        <v>2500</v>
      </c>
      <c r="D60" s="92">
        <f t="shared" si="19"/>
        <v>2500</v>
      </c>
      <c r="E60" s="92">
        <f t="shared" si="19"/>
        <v>0</v>
      </c>
      <c r="F60" s="92">
        <f t="shared" si="19"/>
        <v>0</v>
      </c>
      <c r="G60" s="92">
        <f t="shared" si="19"/>
        <v>0</v>
      </c>
      <c r="H60" s="92">
        <f t="shared" si="19"/>
        <v>0</v>
      </c>
      <c r="I60" s="92">
        <f t="shared" si="19"/>
        <v>0</v>
      </c>
      <c r="J60" s="92">
        <f t="shared" si="19"/>
        <v>0</v>
      </c>
      <c r="K60" s="92">
        <f t="shared" si="19"/>
        <v>0</v>
      </c>
    </row>
    <row r="61" spans="1:11" ht="15" customHeight="1">
      <c r="A61" s="54">
        <v>3</v>
      </c>
      <c r="B61" s="82" t="s">
        <v>33</v>
      </c>
      <c r="C61" s="86">
        <f>D61+E61+F61++H61+I61+J61+K61</f>
        <v>2500</v>
      </c>
      <c r="D61" s="86">
        <f t="shared" si="19"/>
        <v>2500</v>
      </c>
      <c r="E61" s="86">
        <f t="shared" si="19"/>
        <v>0</v>
      </c>
      <c r="F61" s="86">
        <f t="shared" si="19"/>
        <v>0</v>
      </c>
      <c r="G61" s="86">
        <f t="shared" si="19"/>
        <v>0</v>
      </c>
      <c r="H61" s="86">
        <f t="shared" si="19"/>
        <v>0</v>
      </c>
      <c r="I61" s="86">
        <f t="shared" si="19"/>
        <v>0</v>
      </c>
      <c r="J61" s="86">
        <f t="shared" si="19"/>
        <v>0</v>
      </c>
      <c r="K61" s="86">
        <f t="shared" si="19"/>
        <v>0</v>
      </c>
    </row>
    <row r="62" spans="1:11" ht="15" customHeight="1">
      <c r="A62" s="54">
        <v>32</v>
      </c>
      <c r="B62" s="82" t="s">
        <v>17</v>
      </c>
      <c r="C62" s="86">
        <f>D62+E62+F62++H62+I62+J62+K62</f>
        <v>2500</v>
      </c>
      <c r="D62" s="86">
        <f>D63+D67+D71+D73</f>
        <v>2500</v>
      </c>
      <c r="E62" s="86">
        <f aca="true" t="shared" si="20" ref="E62:K62">SUM(E73)</f>
        <v>0</v>
      </c>
      <c r="F62" s="86">
        <f t="shared" si="20"/>
        <v>0</v>
      </c>
      <c r="G62" s="86">
        <f t="shared" si="20"/>
        <v>0</v>
      </c>
      <c r="H62" s="86">
        <f t="shared" si="20"/>
        <v>0</v>
      </c>
      <c r="I62" s="86">
        <f t="shared" si="20"/>
        <v>0</v>
      </c>
      <c r="J62" s="86">
        <f t="shared" si="20"/>
        <v>0</v>
      </c>
      <c r="K62" s="86">
        <f t="shared" si="20"/>
        <v>0</v>
      </c>
    </row>
    <row r="63" spans="1:11" ht="15" customHeight="1">
      <c r="A63" s="54">
        <v>321</v>
      </c>
      <c r="B63" s="82" t="s">
        <v>18</v>
      </c>
      <c r="C63" s="86">
        <f>D63+E63+F63++H63+I63+J63+K63</f>
        <v>2500</v>
      </c>
      <c r="D63" s="86">
        <v>2500</v>
      </c>
      <c r="E63" s="86"/>
      <c r="F63" s="86"/>
      <c r="G63" s="86"/>
      <c r="H63" s="86"/>
      <c r="I63" s="86"/>
      <c r="J63" s="86"/>
      <c r="K63" s="86"/>
    </row>
    <row r="64" spans="1:11" ht="15" customHeight="1" hidden="1">
      <c r="A64" s="108"/>
      <c r="B64" s="76"/>
      <c r="C64" s="88"/>
      <c r="D64" s="88"/>
      <c r="E64" s="88"/>
      <c r="F64" s="88"/>
      <c r="G64" s="88"/>
      <c r="H64" s="88"/>
      <c r="I64" s="88"/>
      <c r="J64" s="88"/>
      <c r="K64" s="88"/>
    </row>
    <row r="65" spans="1:11" ht="15" customHeight="1" hidden="1">
      <c r="A65" s="108"/>
      <c r="B65" s="76"/>
      <c r="C65" s="88"/>
      <c r="D65" s="88"/>
      <c r="E65" s="88"/>
      <c r="F65" s="88"/>
      <c r="G65" s="88"/>
      <c r="H65" s="88"/>
      <c r="I65" s="88"/>
      <c r="J65" s="88"/>
      <c r="K65" s="88"/>
    </row>
    <row r="66" spans="1:11" ht="15" customHeight="1" hidden="1">
      <c r="A66" s="108"/>
      <c r="B66" s="76"/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15" customHeight="1">
      <c r="A67" s="121">
        <v>322</v>
      </c>
      <c r="B67" s="122" t="s">
        <v>19</v>
      </c>
      <c r="C67" s="86">
        <f>D67+E67+F67++H67+I67+J67+K67</f>
        <v>0</v>
      </c>
      <c r="D67" s="123">
        <f>SUM(D68:D70)</f>
        <v>0</v>
      </c>
      <c r="E67" s="123"/>
      <c r="F67" s="123"/>
      <c r="G67" s="123"/>
      <c r="H67" s="123"/>
      <c r="I67" s="123"/>
      <c r="J67" s="123"/>
      <c r="K67" s="123"/>
    </row>
    <row r="68" spans="1:11" ht="15" customHeight="1" hidden="1">
      <c r="A68" s="108"/>
      <c r="B68" s="76"/>
      <c r="C68" s="88"/>
      <c r="D68" s="88"/>
      <c r="E68" s="88"/>
      <c r="F68" s="88"/>
      <c r="G68" s="88"/>
      <c r="H68" s="88"/>
      <c r="I68" s="88"/>
      <c r="J68" s="88"/>
      <c r="K68" s="88"/>
    </row>
    <row r="69" spans="1:11" ht="15" customHeight="1" hidden="1">
      <c r="A69" s="108"/>
      <c r="B69" s="76"/>
      <c r="C69" s="88"/>
      <c r="D69" s="88"/>
      <c r="E69" s="88"/>
      <c r="F69" s="88"/>
      <c r="G69" s="88"/>
      <c r="H69" s="88"/>
      <c r="I69" s="88"/>
      <c r="J69" s="88"/>
      <c r="K69" s="88"/>
    </row>
    <row r="70" spans="1:11" ht="15" customHeight="1" hidden="1">
      <c r="A70" s="108"/>
      <c r="B70" s="76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5" customHeight="1">
      <c r="A71" s="54">
        <v>323</v>
      </c>
      <c r="B71" s="82" t="s">
        <v>20</v>
      </c>
      <c r="C71" s="86">
        <f>D71+E71+F71++H71+I71+J71+K71</f>
        <v>0</v>
      </c>
      <c r="D71" s="86">
        <f>SUM(D72)</f>
        <v>0</v>
      </c>
      <c r="E71" s="86"/>
      <c r="F71" s="86"/>
      <c r="G71" s="86"/>
      <c r="H71" s="86"/>
      <c r="I71" s="86"/>
      <c r="J71" s="86"/>
      <c r="K71" s="86"/>
    </row>
    <row r="72" spans="1:11" ht="0.75" customHeight="1">
      <c r="A72" s="108"/>
      <c r="B72" s="76"/>
      <c r="C72" s="88"/>
      <c r="D72" s="88"/>
      <c r="E72" s="88"/>
      <c r="F72" s="88"/>
      <c r="G72" s="88"/>
      <c r="H72" s="88"/>
      <c r="I72" s="88"/>
      <c r="J72" s="88"/>
      <c r="K72" s="88"/>
    </row>
    <row r="73" spans="1:11" ht="15" customHeight="1">
      <c r="A73" s="54">
        <v>329</v>
      </c>
      <c r="B73" s="82" t="s">
        <v>105</v>
      </c>
      <c r="C73" s="86">
        <f>D73+E73+F73++H73+I73+J73+K73</f>
        <v>0</v>
      </c>
      <c r="D73" s="86">
        <f aca="true" t="shared" si="21" ref="D73:K73">SUM(D74)</f>
        <v>0</v>
      </c>
      <c r="E73" s="86">
        <f t="shared" si="21"/>
        <v>0</v>
      </c>
      <c r="F73" s="86">
        <f t="shared" si="21"/>
        <v>0</v>
      </c>
      <c r="G73" s="86">
        <f t="shared" si="21"/>
        <v>0</v>
      </c>
      <c r="H73" s="86">
        <f t="shared" si="21"/>
        <v>0</v>
      </c>
      <c r="I73" s="86">
        <f t="shared" si="21"/>
        <v>0</v>
      </c>
      <c r="J73" s="86">
        <f t="shared" si="21"/>
        <v>0</v>
      </c>
      <c r="K73" s="86">
        <f t="shared" si="21"/>
        <v>0</v>
      </c>
    </row>
    <row r="74" spans="1:11" ht="15" customHeight="1" hidden="1">
      <c r="A74" s="108"/>
      <c r="B74" s="76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21" customHeight="1">
      <c r="A75" s="107" t="s">
        <v>50</v>
      </c>
      <c r="B75" s="91" t="s">
        <v>51</v>
      </c>
      <c r="C75" s="92">
        <f>SUM(C76)</f>
        <v>0</v>
      </c>
      <c r="D75" s="92">
        <f aca="true" t="shared" si="22" ref="D75:K77">SUM(D76)</f>
        <v>0</v>
      </c>
      <c r="E75" s="92">
        <f t="shared" si="22"/>
        <v>0</v>
      </c>
      <c r="F75" s="92">
        <f t="shared" si="22"/>
        <v>0</v>
      </c>
      <c r="G75" s="92">
        <f t="shared" si="22"/>
        <v>0</v>
      </c>
      <c r="H75" s="92">
        <f t="shared" si="22"/>
        <v>0</v>
      </c>
      <c r="I75" s="92">
        <f t="shared" si="22"/>
        <v>0</v>
      </c>
      <c r="J75" s="92">
        <f t="shared" si="22"/>
        <v>0</v>
      </c>
      <c r="K75" s="92">
        <f t="shared" si="22"/>
        <v>0</v>
      </c>
    </row>
    <row r="76" spans="1:11" ht="15" customHeight="1">
      <c r="A76" s="54">
        <v>3</v>
      </c>
      <c r="B76" s="82" t="s">
        <v>33</v>
      </c>
      <c r="C76" s="86">
        <f>SUM(C77)</f>
        <v>0</v>
      </c>
      <c r="D76" s="86">
        <f t="shared" si="22"/>
        <v>0</v>
      </c>
      <c r="E76" s="86">
        <f t="shared" si="22"/>
        <v>0</v>
      </c>
      <c r="F76" s="86">
        <f t="shared" si="22"/>
        <v>0</v>
      </c>
      <c r="G76" s="86">
        <f t="shared" si="22"/>
        <v>0</v>
      </c>
      <c r="H76" s="86">
        <f t="shared" si="22"/>
        <v>0</v>
      </c>
      <c r="I76" s="86">
        <f t="shared" si="22"/>
        <v>0</v>
      </c>
      <c r="J76" s="86">
        <f t="shared" si="22"/>
        <v>0</v>
      </c>
      <c r="K76" s="86">
        <f t="shared" si="22"/>
        <v>0</v>
      </c>
    </row>
    <row r="77" spans="1:11" ht="15" customHeight="1">
      <c r="A77" s="54">
        <v>32</v>
      </c>
      <c r="B77" s="82" t="s">
        <v>17</v>
      </c>
      <c r="C77" s="86">
        <f>SUM(C78)</f>
        <v>0</v>
      </c>
      <c r="D77" s="86">
        <f t="shared" si="22"/>
        <v>0</v>
      </c>
      <c r="E77" s="86">
        <f t="shared" si="22"/>
        <v>0</v>
      </c>
      <c r="F77" s="86">
        <f t="shared" si="22"/>
        <v>0</v>
      </c>
      <c r="G77" s="86">
        <f t="shared" si="22"/>
        <v>0</v>
      </c>
      <c r="H77" s="86">
        <f t="shared" si="22"/>
        <v>0</v>
      </c>
      <c r="I77" s="86">
        <f t="shared" si="22"/>
        <v>0</v>
      </c>
      <c r="J77" s="86">
        <f t="shared" si="22"/>
        <v>0</v>
      </c>
      <c r="K77" s="86">
        <f t="shared" si="22"/>
        <v>0</v>
      </c>
    </row>
    <row r="78" spans="1:11" ht="15" customHeight="1">
      <c r="A78" s="54">
        <v>329</v>
      </c>
      <c r="B78" s="82" t="s">
        <v>105</v>
      </c>
      <c r="C78" s="86">
        <f>SUM(C79+C80)</f>
        <v>0</v>
      </c>
      <c r="D78" s="86">
        <f aca="true" t="shared" si="23" ref="D78:J78">SUM(D79+D80)</f>
        <v>0</v>
      </c>
      <c r="E78" s="86">
        <f t="shared" si="23"/>
        <v>0</v>
      </c>
      <c r="F78" s="86">
        <f t="shared" si="23"/>
        <v>0</v>
      </c>
      <c r="G78" s="86">
        <f t="shared" si="23"/>
        <v>0</v>
      </c>
      <c r="H78" s="86">
        <f t="shared" si="23"/>
        <v>0</v>
      </c>
      <c r="I78" s="86">
        <f t="shared" si="23"/>
        <v>0</v>
      </c>
      <c r="J78" s="86">
        <f t="shared" si="23"/>
        <v>0</v>
      </c>
      <c r="K78" s="86">
        <f>SUM(K79+K80)</f>
        <v>0</v>
      </c>
    </row>
    <row r="79" spans="1:11" ht="15" customHeight="1" hidden="1">
      <c r="A79" s="108"/>
      <c r="B79" s="76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5" customHeight="1" hidden="1">
      <c r="A80" s="108"/>
      <c r="B80" s="76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15" customHeight="1">
      <c r="A81" s="107" t="s">
        <v>168</v>
      </c>
      <c r="B81" s="91" t="s">
        <v>169</v>
      </c>
      <c r="C81" s="92">
        <f>SUM(C82)</f>
        <v>4000</v>
      </c>
      <c r="D81" s="92">
        <f aca="true" t="shared" si="24" ref="D81:K84">SUM(D82)</f>
        <v>4000</v>
      </c>
      <c r="E81" s="92">
        <f t="shared" si="24"/>
        <v>0</v>
      </c>
      <c r="F81" s="92">
        <f t="shared" si="24"/>
        <v>0</v>
      </c>
      <c r="G81" s="92">
        <f t="shared" si="24"/>
        <v>0</v>
      </c>
      <c r="H81" s="92">
        <f t="shared" si="24"/>
        <v>0</v>
      </c>
      <c r="I81" s="92">
        <f t="shared" si="24"/>
        <v>0</v>
      </c>
      <c r="J81" s="92">
        <f t="shared" si="24"/>
        <v>0</v>
      </c>
      <c r="K81" s="92">
        <f t="shared" si="24"/>
        <v>0</v>
      </c>
    </row>
    <row r="82" spans="1:11" ht="15" customHeight="1">
      <c r="A82" s="54">
        <v>3</v>
      </c>
      <c r="B82" s="82" t="s">
        <v>33</v>
      </c>
      <c r="C82" s="86">
        <f>SUM(C83)</f>
        <v>4000</v>
      </c>
      <c r="D82" s="86">
        <f t="shared" si="24"/>
        <v>4000</v>
      </c>
      <c r="E82" s="86">
        <f t="shared" si="24"/>
        <v>0</v>
      </c>
      <c r="F82" s="86">
        <f t="shared" si="24"/>
        <v>0</v>
      </c>
      <c r="G82" s="86">
        <f t="shared" si="24"/>
        <v>0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</v>
      </c>
    </row>
    <row r="83" spans="1:11" ht="15" customHeight="1">
      <c r="A83" s="54">
        <v>32</v>
      </c>
      <c r="B83" s="82" t="s">
        <v>17</v>
      </c>
      <c r="C83" s="86">
        <f>SUM(C84)</f>
        <v>4000</v>
      </c>
      <c r="D83" s="86">
        <f t="shared" si="24"/>
        <v>4000</v>
      </c>
      <c r="E83" s="86">
        <f t="shared" si="24"/>
        <v>0</v>
      </c>
      <c r="F83" s="86">
        <f t="shared" si="24"/>
        <v>0</v>
      </c>
      <c r="G83" s="86">
        <f t="shared" si="24"/>
        <v>0</v>
      </c>
      <c r="H83" s="86">
        <f t="shared" si="24"/>
        <v>0</v>
      </c>
      <c r="I83" s="86">
        <f t="shared" si="24"/>
        <v>0</v>
      </c>
      <c r="J83" s="86">
        <f t="shared" si="24"/>
        <v>0</v>
      </c>
      <c r="K83" s="86">
        <f t="shared" si="24"/>
        <v>0</v>
      </c>
    </row>
    <row r="84" spans="1:11" ht="15" customHeight="1">
      <c r="A84" s="54">
        <v>323</v>
      </c>
      <c r="B84" s="82" t="s">
        <v>20</v>
      </c>
      <c r="C84" s="86">
        <v>4000</v>
      </c>
      <c r="D84" s="86">
        <v>4000</v>
      </c>
      <c r="E84" s="86">
        <f t="shared" si="24"/>
        <v>0</v>
      </c>
      <c r="F84" s="86">
        <f t="shared" si="24"/>
        <v>0</v>
      </c>
      <c r="G84" s="86">
        <f t="shared" si="24"/>
        <v>0</v>
      </c>
      <c r="H84" s="86">
        <f t="shared" si="24"/>
        <v>0</v>
      </c>
      <c r="I84" s="86">
        <f t="shared" si="24"/>
        <v>0</v>
      </c>
      <c r="J84" s="86">
        <f t="shared" si="24"/>
        <v>0</v>
      </c>
      <c r="K84" s="86">
        <f t="shared" si="24"/>
        <v>0</v>
      </c>
    </row>
    <row r="85" spans="1:11" ht="0.75" customHeight="1" hidden="1">
      <c r="A85" s="108"/>
      <c r="B85" s="76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15" customHeight="1">
      <c r="A86" s="107" t="s">
        <v>58</v>
      </c>
      <c r="B86" s="91" t="s">
        <v>180</v>
      </c>
      <c r="C86" s="92">
        <f>SUM(C87)</f>
        <v>53565</v>
      </c>
      <c r="D86" s="92">
        <f>SUM(D87)</f>
        <v>53565</v>
      </c>
      <c r="E86" s="92">
        <f aca="true" t="shared" si="25" ref="E86:K87">SUM(E87)</f>
        <v>0</v>
      </c>
      <c r="F86" s="92">
        <f t="shared" si="25"/>
        <v>0</v>
      </c>
      <c r="G86" s="92">
        <f t="shared" si="25"/>
        <v>0</v>
      </c>
      <c r="H86" s="92">
        <f t="shared" si="25"/>
        <v>0</v>
      </c>
      <c r="I86" s="92">
        <f t="shared" si="25"/>
        <v>0</v>
      </c>
      <c r="J86" s="92">
        <f t="shared" si="25"/>
        <v>0</v>
      </c>
      <c r="K86" s="92">
        <f t="shared" si="25"/>
        <v>0</v>
      </c>
    </row>
    <row r="87" spans="1:11" ht="15" customHeight="1">
      <c r="A87" s="54">
        <v>3</v>
      </c>
      <c r="B87" s="82" t="s">
        <v>33</v>
      </c>
      <c r="C87" s="86">
        <f>SUM(C88+C95)</f>
        <v>53565</v>
      </c>
      <c r="D87" s="86">
        <f>SUM(D88+D95)</f>
        <v>53565</v>
      </c>
      <c r="E87" s="86">
        <f t="shared" si="25"/>
        <v>0</v>
      </c>
      <c r="F87" s="86">
        <f t="shared" si="25"/>
        <v>0</v>
      </c>
      <c r="G87" s="86">
        <f t="shared" si="25"/>
        <v>0</v>
      </c>
      <c r="H87" s="86">
        <f t="shared" si="25"/>
        <v>0</v>
      </c>
      <c r="I87" s="86">
        <f t="shared" si="25"/>
        <v>0</v>
      </c>
      <c r="J87" s="86">
        <f t="shared" si="25"/>
        <v>0</v>
      </c>
      <c r="K87" s="86">
        <f t="shared" si="25"/>
        <v>0</v>
      </c>
    </row>
    <row r="88" spans="1:11" ht="15" customHeight="1">
      <c r="A88" s="54">
        <v>31</v>
      </c>
      <c r="B88" s="82" t="s">
        <v>13</v>
      </c>
      <c r="C88" s="86">
        <f>D88</f>
        <v>51635</v>
      </c>
      <c r="D88" s="86">
        <f>D89+D91+D93</f>
        <v>51635</v>
      </c>
      <c r="E88" s="86">
        <f aca="true" t="shared" si="26" ref="E88:J88">SUM(E89+E91+E93)</f>
        <v>0</v>
      </c>
      <c r="F88" s="86">
        <f t="shared" si="26"/>
        <v>0</v>
      </c>
      <c r="G88" s="86">
        <f t="shared" si="26"/>
        <v>0</v>
      </c>
      <c r="H88" s="86">
        <f t="shared" si="26"/>
        <v>0</v>
      </c>
      <c r="I88" s="86">
        <f t="shared" si="26"/>
        <v>0</v>
      </c>
      <c r="J88" s="86">
        <f t="shared" si="26"/>
        <v>0</v>
      </c>
      <c r="K88" s="86">
        <f>SUM(K89+K91+K93)</f>
        <v>0</v>
      </c>
    </row>
    <row r="89" spans="1:11" ht="15" customHeight="1">
      <c r="A89" s="54">
        <v>311</v>
      </c>
      <c r="B89" s="82" t="s">
        <v>14</v>
      </c>
      <c r="C89" s="86">
        <f>D89</f>
        <v>43050</v>
      </c>
      <c r="D89" s="86">
        <v>43050</v>
      </c>
      <c r="E89" s="86">
        <f aca="true" t="shared" si="27" ref="E89:K89">SUM(E90)</f>
        <v>0</v>
      </c>
      <c r="F89" s="86">
        <f t="shared" si="27"/>
        <v>0</v>
      </c>
      <c r="G89" s="86">
        <f t="shared" si="27"/>
        <v>0</v>
      </c>
      <c r="H89" s="86">
        <f t="shared" si="27"/>
        <v>0</v>
      </c>
      <c r="I89" s="86">
        <f t="shared" si="27"/>
        <v>0</v>
      </c>
      <c r="J89" s="86">
        <f t="shared" si="27"/>
        <v>0</v>
      </c>
      <c r="K89" s="86">
        <f t="shared" si="27"/>
        <v>0</v>
      </c>
    </row>
    <row r="90" spans="1:11" ht="15" customHeight="1" hidden="1">
      <c r="A90" s="108"/>
      <c r="B90" s="76"/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15" customHeight="1">
      <c r="A91" s="54">
        <v>312</v>
      </c>
      <c r="B91" s="82" t="s">
        <v>15</v>
      </c>
      <c r="C91" s="86">
        <v>1500</v>
      </c>
      <c r="D91" s="86">
        <v>1500</v>
      </c>
      <c r="E91" s="86">
        <f aca="true" t="shared" si="28" ref="E91:K91">SUM(E92)</f>
        <v>0</v>
      </c>
      <c r="F91" s="86">
        <f t="shared" si="28"/>
        <v>0</v>
      </c>
      <c r="G91" s="86">
        <f t="shared" si="28"/>
        <v>0</v>
      </c>
      <c r="H91" s="86">
        <f t="shared" si="28"/>
        <v>0</v>
      </c>
      <c r="I91" s="86">
        <f t="shared" si="28"/>
        <v>0</v>
      </c>
      <c r="J91" s="86">
        <f t="shared" si="28"/>
        <v>0</v>
      </c>
      <c r="K91" s="86">
        <f t="shared" si="28"/>
        <v>0</v>
      </c>
    </row>
    <row r="92" spans="1:11" ht="15" customHeight="1" hidden="1">
      <c r="A92" s="108"/>
      <c r="B92" s="76"/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14.25" customHeight="1">
      <c r="A93" s="109">
        <v>313</v>
      </c>
      <c r="B93" s="83" t="s">
        <v>16</v>
      </c>
      <c r="C93" s="87">
        <v>7085</v>
      </c>
      <c r="D93" s="87">
        <v>7085</v>
      </c>
      <c r="E93" s="87">
        <f aca="true" t="shared" si="29" ref="E93:K93">SUM(E94)</f>
        <v>0</v>
      </c>
      <c r="F93" s="87">
        <f t="shared" si="29"/>
        <v>0</v>
      </c>
      <c r="G93" s="87">
        <f t="shared" si="29"/>
        <v>0</v>
      </c>
      <c r="H93" s="87">
        <f t="shared" si="29"/>
        <v>0</v>
      </c>
      <c r="I93" s="87">
        <f t="shared" si="29"/>
        <v>0</v>
      </c>
      <c r="J93" s="87">
        <f t="shared" si="29"/>
        <v>0</v>
      </c>
      <c r="K93" s="87">
        <f t="shared" si="29"/>
        <v>0</v>
      </c>
    </row>
    <row r="94" spans="1:11" ht="0.75" customHeight="1" hidden="1">
      <c r="A94" s="108"/>
      <c r="B94" s="76"/>
      <c r="C94" s="88"/>
      <c r="D94" s="88"/>
      <c r="E94" s="88"/>
      <c r="F94" s="88"/>
      <c r="G94" s="88"/>
      <c r="H94" s="88"/>
      <c r="I94" s="88"/>
      <c r="J94" s="88"/>
      <c r="K94" s="88"/>
    </row>
    <row r="95" spans="1:11" ht="15" customHeight="1">
      <c r="A95" s="54">
        <v>32</v>
      </c>
      <c r="B95" s="82" t="s">
        <v>17</v>
      </c>
      <c r="C95" s="86">
        <f>SUM(C96)</f>
        <v>1930</v>
      </c>
      <c r="D95" s="86">
        <f>SUM(D96)</f>
        <v>1930</v>
      </c>
      <c r="E95" s="86">
        <f aca="true" t="shared" si="30" ref="E95:K95">SUM(E96)</f>
        <v>0</v>
      </c>
      <c r="F95" s="86">
        <f t="shared" si="30"/>
        <v>0</v>
      </c>
      <c r="G95" s="86">
        <f t="shared" si="30"/>
        <v>0</v>
      </c>
      <c r="H95" s="86">
        <f t="shared" si="30"/>
        <v>0</v>
      </c>
      <c r="I95" s="86">
        <f t="shared" si="30"/>
        <v>0</v>
      </c>
      <c r="J95" s="86">
        <f t="shared" si="30"/>
        <v>0</v>
      </c>
      <c r="K95" s="86">
        <f t="shared" si="30"/>
        <v>0</v>
      </c>
    </row>
    <row r="96" spans="1:11" ht="15" customHeight="1">
      <c r="A96" s="54">
        <v>321</v>
      </c>
      <c r="B96" s="82" t="s">
        <v>18</v>
      </c>
      <c r="C96" s="86">
        <f>D96</f>
        <v>1930</v>
      </c>
      <c r="D96" s="86">
        <v>1930</v>
      </c>
      <c r="E96" s="86">
        <f aca="true" t="shared" si="31" ref="E96:J96">SUM(E97+E98)</f>
        <v>0</v>
      </c>
      <c r="F96" s="86">
        <f t="shared" si="31"/>
        <v>0</v>
      </c>
      <c r="G96" s="86">
        <f t="shared" si="31"/>
        <v>0</v>
      </c>
      <c r="H96" s="86">
        <f t="shared" si="31"/>
        <v>0</v>
      </c>
      <c r="I96" s="86">
        <f t="shared" si="31"/>
        <v>0</v>
      </c>
      <c r="J96" s="86">
        <f t="shared" si="31"/>
        <v>0</v>
      </c>
      <c r="K96" s="86">
        <f>SUM(K97+K98)</f>
        <v>0</v>
      </c>
    </row>
    <row r="97" spans="1:11" ht="15" customHeight="1" hidden="1">
      <c r="A97" s="108"/>
      <c r="B97" s="76"/>
      <c r="C97" s="86"/>
      <c r="D97" s="88"/>
      <c r="E97" s="88"/>
      <c r="F97" s="88"/>
      <c r="G97" s="88"/>
      <c r="H97" s="88"/>
      <c r="I97" s="88"/>
      <c r="J97" s="88"/>
      <c r="K97" s="88"/>
    </row>
    <row r="98" spans="1:11" ht="15" customHeight="1" hidden="1">
      <c r="A98" s="108"/>
      <c r="B98" s="76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19.5" customHeight="1">
      <c r="A99" s="107" t="s">
        <v>187</v>
      </c>
      <c r="B99" s="91" t="s">
        <v>188</v>
      </c>
      <c r="C99" s="92">
        <f>SUM(C100)</f>
        <v>39902</v>
      </c>
      <c r="D99" s="92">
        <f>SUM(D100)</f>
        <v>39902</v>
      </c>
      <c r="E99" s="92">
        <f>SUM(E100)</f>
        <v>0</v>
      </c>
      <c r="F99" s="92">
        <f aca="true" t="shared" si="32" ref="F99:K99">SUM(F100)</f>
        <v>0</v>
      </c>
      <c r="G99" s="92">
        <f t="shared" si="32"/>
        <v>0</v>
      </c>
      <c r="H99" s="92">
        <f t="shared" si="32"/>
        <v>0</v>
      </c>
      <c r="I99" s="92">
        <f t="shared" si="32"/>
        <v>0</v>
      </c>
      <c r="J99" s="92">
        <f t="shared" si="32"/>
        <v>0</v>
      </c>
      <c r="K99" s="92">
        <f t="shared" si="32"/>
        <v>0</v>
      </c>
    </row>
    <row r="100" spans="1:11" ht="15" customHeight="1">
      <c r="A100" s="54">
        <v>3</v>
      </c>
      <c r="B100" s="82" t="s">
        <v>33</v>
      </c>
      <c r="C100" s="86">
        <f>SUM(D100:K100)</f>
        <v>39902</v>
      </c>
      <c r="D100" s="86">
        <f>SUM(D101+D108)</f>
        <v>39902</v>
      </c>
      <c r="E100" s="86">
        <f aca="true" t="shared" si="33" ref="E100:K100">SUM(E101)</f>
        <v>0</v>
      </c>
      <c r="F100" s="86">
        <f t="shared" si="33"/>
        <v>0</v>
      </c>
      <c r="G100" s="86">
        <f t="shared" si="33"/>
        <v>0</v>
      </c>
      <c r="H100" s="86">
        <f t="shared" si="33"/>
        <v>0</v>
      </c>
      <c r="I100" s="86">
        <f t="shared" si="33"/>
        <v>0</v>
      </c>
      <c r="J100" s="86">
        <f t="shared" si="33"/>
        <v>0</v>
      </c>
      <c r="K100" s="86">
        <f t="shared" si="33"/>
        <v>0</v>
      </c>
    </row>
    <row r="101" spans="1:11" ht="15" customHeight="1">
      <c r="A101" s="54">
        <v>31</v>
      </c>
      <c r="B101" s="82" t="s">
        <v>13</v>
      </c>
      <c r="C101" s="86">
        <f aca="true" t="shared" si="34" ref="C101:C109">SUM(D101:K101)</f>
        <v>38060</v>
      </c>
      <c r="D101" s="86">
        <f>SUM(D102+D104+D106)</f>
        <v>38060</v>
      </c>
      <c r="E101" s="86">
        <f aca="true" t="shared" si="35" ref="E101:J101">SUM(E102+E104+E106)</f>
        <v>0</v>
      </c>
      <c r="F101" s="86">
        <f t="shared" si="35"/>
        <v>0</v>
      </c>
      <c r="G101" s="86">
        <f t="shared" si="35"/>
        <v>0</v>
      </c>
      <c r="H101" s="86">
        <f t="shared" si="35"/>
        <v>0</v>
      </c>
      <c r="I101" s="86">
        <f t="shared" si="35"/>
        <v>0</v>
      </c>
      <c r="J101" s="86">
        <f t="shared" si="35"/>
        <v>0</v>
      </c>
      <c r="K101" s="86">
        <f>SUM(K102+K104+K106)</f>
        <v>0</v>
      </c>
    </row>
    <row r="102" spans="1:11" ht="15" customHeight="1">
      <c r="A102" s="54">
        <v>311</v>
      </c>
      <c r="B102" s="82" t="s">
        <v>14</v>
      </c>
      <c r="C102" s="86">
        <f t="shared" si="34"/>
        <v>29600</v>
      </c>
      <c r="D102" s="86">
        <v>29600</v>
      </c>
      <c r="E102" s="86">
        <f aca="true" t="shared" si="36" ref="E102:K102">SUM(E103)</f>
        <v>0</v>
      </c>
      <c r="F102" s="86">
        <f t="shared" si="36"/>
        <v>0</v>
      </c>
      <c r="G102" s="86">
        <f t="shared" si="36"/>
        <v>0</v>
      </c>
      <c r="H102" s="86">
        <f t="shared" si="36"/>
        <v>0</v>
      </c>
      <c r="I102" s="86">
        <f t="shared" si="36"/>
        <v>0</v>
      </c>
      <c r="J102" s="86">
        <f t="shared" si="36"/>
        <v>0</v>
      </c>
      <c r="K102" s="86">
        <f t="shared" si="36"/>
        <v>0</v>
      </c>
    </row>
    <row r="103" spans="1:11" ht="15" customHeight="1" hidden="1">
      <c r="A103" s="108"/>
      <c r="B103" s="76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ht="15" customHeight="1">
      <c r="A104" s="54">
        <v>312</v>
      </c>
      <c r="B104" s="82" t="s">
        <v>15</v>
      </c>
      <c r="C104" s="86">
        <f t="shared" si="34"/>
        <v>5240</v>
      </c>
      <c r="D104" s="86">
        <v>5240</v>
      </c>
      <c r="E104" s="86">
        <f aca="true" t="shared" si="37" ref="E104:K104">SUM(E105)</f>
        <v>0</v>
      </c>
      <c r="F104" s="86">
        <f t="shared" si="37"/>
        <v>0</v>
      </c>
      <c r="G104" s="86">
        <f t="shared" si="37"/>
        <v>0</v>
      </c>
      <c r="H104" s="86">
        <f t="shared" si="37"/>
        <v>0</v>
      </c>
      <c r="I104" s="86">
        <f t="shared" si="37"/>
        <v>0</v>
      </c>
      <c r="J104" s="86">
        <f t="shared" si="37"/>
        <v>0</v>
      </c>
      <c r="K104" s="86">
        <f t="shared" si="37"/>
        <v>0</v>
      </c>
    </row>
    <row r="105" spans="1:11" ht="15" customHeight="1" hidden="1">
      <c r="A105" s="108"/>
      <c r="B105" s="7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ht="15" customHeight="1">
      <c r="A106" s="54">
        <v>313</v>
      </c>
      <c r="B106" s="82" t="s">
        <v>16</v>
      </c>
      <c r="C106" s="87">
        <f t="shared" si="34"/>
        <v>3220</v>
      </c>
      <c r="D106" s="86">
        <v>3220</v>
      </c>
      <c r="E106" s="86">
        <f aca="true" t="shared" si="38" ref="E106:K106">SUM(E107)</f>
        <v>0</v>
      </c>
      <c r="F106" s="86">
        <f t="shared" si="38"/>
        <v>0</v>
      </c>
      <c r="G106" s="86">
        <f t="shared" si="38"/>
        <v>0</v>
      </c>
      <c r="H106" s="86">
        <f t="shared" si="38"/>
        <v>0</v>
      </c>
      <c r="I106" s="86">
        <f t="shared" si="38"/>
        <v>0</v>
      </c>
      <c r="J106" s="86">
        <f t="shared" si="38"/>
        <v>0</v>
      </c>
      <c r="K106" s="86">
        <f t="shared" si="38"/>
        <v>0</v>
      </c>
    </row>
    <row r="107" spans="1:11" ht="15" customHeight="1" hidden="1">
      <c r="A107" s="108"/>
      <c r="B107" s="7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ht="15" customHeight="1">
      <c r="A108" s="54">
        <v>32</v>
      </c>
      <c r="B108" s="82" t="s">
        <v>17</v>
      </c>
      <c r="C108" s="86">
        <f t="shared" si="34"/>
        <v>1842</v>
      </c>
      <c r="D108" s="86">
        <f>SUM(D109)</f>
        <v>1842</v>
      </c>
      <c r="E108" s="86">
        <f aca="true" t="shared" si="39" ref="E108:K108">SUM(E109)</f>
        <v>0</v>
      </c>
      <c r="F108" s="86">
        <f t="shared" si="39"/>
        <v>0</v>
      </c>
      <c r="G108" s="86">
        <f t="shared" si="39"/>
        <v>0</v>
      </c>
      <c r="H108" s="86">
        <f t="shared" si="39"/>
        <v>0</v>
      </c>
      <c r="I108" s="86">
        <f t="shared" si="39"/>
        <v>0</v>
      </c>
      <c r="J108" s="86">
        <f t="shared" si="39"/>
        <v>0</v>
      </c>
      <c r="K108" s="86">
        <f t="shared" si="39"/>
        <v>0</v>
      </c>
    </row>
    <row r="109" spans="1:11" ht="15" customHeight="1">
      <c r="A109" s="54">
        <v>321</v>
      </c>
      <c r="B109" s="82" t="s">
        <v>18</v>
      </c>
      <c r="C109" s="86">
        <f t="shared" si="34"/>
        <v>1842</v>
      </c>
      <c r="D109" s="86">
        <v>1842</v>
      </c>
      <c r="E109" s="86">
        <f aca="true" t="shared" si="40" ref="E109:J109">SUM(E110+E111)</f>
        <v>0</v>
      </c>
      <c r="F109" s="86">
        <f t="shared" si="40"/>
        <v>0</v>
      </c>
      <c r="G109" s="86">
        <f t="shared" si="40"/>
        <v>0</v>
      </c>
      <c r="H109" s="86">
        <f t="shared" si="40"/>
        <v>0</v>
      </c>
      <c r="I109" s="86">
        <f t="shared" si="40"/>
        <v>0</v>
      </c>
      <c r="J109" s="86">
        <f t="shared" si="40"/>
        <v>0</v>
      </c>
      <c r="K109" s="86">
        <f>SUM(K110+K111)</f>
        <v>0</v>
      </c>
    </row>
    <row r="110" spans="1:11" ht="15" customHeight="1" hidden="1">
      <c r="A110" s="108"/>
      <c r="B110" s="76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1:11" ht="15" customHeight="1" hidden="1">
      <c r="A111" s="108"/>
      <c r="B111" s="76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ht="26.25" customHeight="1">
      <c r="A112" s="106" t="s">
        <v>38</v>
      </c>
      <c r="B112" s="89" t="s">
        <v>189</v>
      </c>
      <c r="C112" s="90">
        <f>C113</f>
        <v>24200</v>
      </c>
      <c r="D112" s="90">
        <f aca="true" t="shared" si="41" ref="D112:K112">D113</f>
        <v>24200</v>
      </c>
      <c r="E112" s="90">
        <f t="shared" si="41"/>
        <v>0</v>
      </c>
      <c r="F112" s="90">
        <f t="shared" si="41"/>
        <v>0</v>
      </c>
      <c r="G112" s="90">
        <f t="shared" si="41"/>
        <v>0</v>
      </c>
      <c r="H112" s="90">
        <f t="shared" si="41"/>
        <v>0</v>
      </c>
      <c r="I112" s="90">
        <f t="shared" si="41"/>
        <v>0</v>
      </c>
      <c r="J112" s="90">
        <f t="shared" si="41"/>
        <v>0</v>
      </c>
      <c r="K112" s="90">
        <f t="shared" si="41"/>
        <v>0</v>
      </c>
    </row>
    <row r="113" spans="1:11" ht="21.75" customHeight="1">
      <c r="A113" s="107" t="s">
        <v>161</v>
      </c>
      <c r="B113" s="91" t="s">
        <v>190</v>
      </c>
      <c r="C113" s="92">
        <f>SUM(C114)</f>
        <v>24200</v>
      </c>
      <c r="D113" s="92">
        <f aca="true" t="shared" si="42" ref="D113:K116">SUM(D114)</f>
        <v>24200</v>
      </c>
      <c r="E113" s="92">
        <f t="shared" si="42"/>
        <v>0</v>
      </c>
      <c r="F113" s="92">
        <f t="shared" si="42"/>
        <v>0</v>
      </c>
      <c r="G113" s="92">
        <f t="shared" si="42"/>
        <v>0</v>
      </c>
      <c r="H113" s="92">
        <f t="shared" si="42"/>
        <v>0</v>
      </c>
      <c r="I113" s="92">
        <f t="shared" si="42"/>
        <v>0</v>
      </c>
      <c r="J113" s="92">
        <f t="shared" si="42"/>
        <v>0</v>
      </c>
      <c r="K113" s="92">
        <f t="shared" si="42"/>
        <v>0</v>
      </c>
    </row>
    <row r="114" spans="1:11" ht="15" customHeight="1">
      <c r="A114" s="54">
        <v>3</v>
      </c>
      <c r="B114" s="82" t="s">
        <v>33</v>
      </c>
      <c r="C114" s="86">
        <f>SUM(C115)</f>
        <v>24200</v>
      </c>
      <c r="D114" s="86">
        <f t="shared" si="42"/>
        <v>24200</v>
      </c>
      <c r="E114" s="86">
        <f t="shared" si="42"/>
        <v>0</v>
      </c>
      <c r="F114" s="86">
        <f t="shared" si="42"/>
        <v>0</v>
      </c>
      <c r="G114" s="86">
        <f t="shared" si="42"/>
        <v>0</v>
      </c>
      <c r="H114" s="86">
        <f t="shared" si="42"/>
        <v>0</v>
      </c>
      <c r="I114" s="86">
        <f t="shared" si="42"/>
        <v>0</v>
      </c>
      <c r="J114" s="86">
        <f t="shared" si="42"/>
        <v>0</v>
      </c>
      <c r="K114" s="86">
        <f t="shared" si="42"/>
        <v>0</v>
      </c>
    </row>
    <row r="115" spans="1:11" ht="15" customHeight="1">
      <c r="A115" s="54">
        <v>37</v>
      </c>
      <c r="B115" s="82" t="s">
        <v>113</v>
      </c>
      <c r="C115" s="86">
        <f>SUM(C116)</f>
        <v>24200</v>
      </c>
      <c r="D115" s="86">
        <f t="shared" si="42"/>
        <v>24200</v>
      </c>
      <c r="E115" s="86">
        <f t="shared" si="42"/>
        <v>0</v>
      </c>
      <c r="F115" s="86">
        <f t="shared" si="42"/>
        <v>0</v>
      </c>
      <c r="G115" s="86">
        <f t="shared" si="42"/>
        <v>0</v>
      </c>
      <c r="H115" s="86">
        <f t="shared" si="42"/>
        <v>0</v>
      </c>
      <c r="I115" s="86">
        <f t="shared" si="42"/>
        <v>0</v>
      </c>
      <c r="J115" s="86">
        <f t="shared" si="42"/>
        <v>0</v>
      </c>
      <c r="K115" s="86">
        <f t="shared" si="42"/>
        <v>0</v>
      </c>
    </row>
    <row r="116" spans="1:11" ht="15" customHeight="1">
      <c r="A116" s="54">
        <v>372</v>
      </c>
      <c r="B116" s="82" t="s">
        <v>114</v>
      </c>
      <c r="C116" s="86">
        <f>D116</f>
        <v>24200</v>
      </c>
      <c r="D116" s="86">
        <v>24200</v>
      </c>
      <c r="E116" s="86">
        <f t="shared" si="42"/>
        <v>0</v>
      </c>
      <c r="F116" s="86">
        <f t="shared" si="42"/>
        <v>0</v>
      </c>
      <c r="G116" s="86">
        <f t="shared" si="42"/>
        <v>0</v>
      </c>
      <c r="H116" s="86">
        <f t="shared" si="42"/>
        <v>0</v>
      </c>
      <c r="I116" s="86">
        <f t="shared" si="42"/>
        <v>0</v>
      </c>
      <c r="J116" s="86">
        <f t="shared" si="42"/>
        <v>0</v>
      </c>
      <c r="K116" s="86">
        <f t="shared" si="42"/>
        <v>0</v>
      </c>
    </row>
    <row r="117" spans="1:11" ht="15" customHeight="1" hidden="1">
      <c r="A117" s="108"/>
      <c r="B117" s="76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15" customHeight="1">
      <c r="A118" s="106" t="s">
        <v>59</v>
      </c>
      <c r="B118" s="89" t="s">
        <v>60</v>
      </c>
      <c r="C118" s="90">
        <f aca="true" t="shared" si="43" ref="C118:K118">SUM(C119+C128)</f>
        <v>145125</v>
      </c>
      <c r="D118" s="90">
        <f t="shared" si="43"/>
        <v>145125</v>
      </c>
      <c r="E118" s="90">
        <f t="shared" si="43"/>
        <v>0</v>
      </c>
      <c r="F118" s="90">
        <f t="shared" si="43"/>
        <v>0</v>
      </c>
      <c r="G118" s="90">
        <f t="shared" si="43"/>
        <v>0</v>
      </c>
      <c r="H118" s="90">
        <f t="shared" si="43"/>
        <v>0</v>
      </c>
      <c r="I118" s="90">
        <f t="shared" si="43"/>
        <v>0</v>
      </c>
      <c r="J118" s="90">
        <f t="shared" si="43"/>
        <v>0</v>
      </c>
      <c r="K118" s="90">
        <f t="shared" si="43"/>
        <v>0</v>
      </c>
    </row>
    <row r="119" spans="1:11" ht="21.75" customHeight="1">
      <c r="A119" s="107" t="s">
        <v>61</v>
      </c>
      <c r="B119" s="91" t="s">
        <v>62</v>
      </c>
      <c r="C119" s="92">
        <f>C120+C123</f>
        <v>145125</v>
      </c>
      <c r="D119" s="92">
        <f>D120+D123</f>
        <v>145125</v>
      </c>
      <c r="E119" s="92">
        <f aca="true" t="shared" si="44" ref="E119:K119">SUM(E120)</f>
        <v>0</v>
      </c>
      <c r="F119" s="92">
        <f t="shared" si="44"/>
        <v>0</v>
      </c>
      <c r="G119" s="92">
        <f t="shared" si="44"/>
        <v>0</v>
      </c>
      <c r="H119" s="92">
        <f t="shared" si="44"/>
        <v>0</v>
      </c>
      <c r="I119" s="92">
        <f t="shared" si="44"/>
        <v>0</v>
      </c>
      <c r="J119" s="92">
        <f t="shared" si="44"/>
        <v>0</v>
      </c>
      <c r="K119" s="92">
        <f t="shared" si="44"/>
        <v>0</v>
      </c>
    </row>
    <row r="120" spans="1:11" ht="15.75" customHeight="1">
      <c r="A120" s="109">
        <v>3</v>
      </c>
      <c r="B120" s="82" t="s">
        <v>33</v>
      </c>
      <c r="C120" s="87">
        <v>30000</v>
      </c>
      <c r="D120" s="87">
        <v>30000</v>
      </c>
      <c r="E120" s="87">
        <f aca="true" t="shared" si="45" ref="E120:K120">SUM(E122)</f>
        <v>0</v>
      </c>
      <c r="F120" s="87">
        <f t="shared" si="45"/>
        <v>0</v>
      </c>
      <c r="G120" s="87">
        <f t="shared" si="45"/>
        <v>0</v>
      </c>
      <c r="H120" s="87">
        <f t="shared" si="45"/>
        <v>0</v>
      </c>
      <c r="I120" s="87">
        <f t="shared" si="45"/>
        <v>0</v>
      </c>
      <c r="J120" s="87">
        <f t="shared" si="45"/>
        <v>0</v>
      </c>
      <c r="K120" s="87">
        <f t="shared" si="45"/>
        <v>0</v>
      </c>
    </row>
    <row r="121" spans="1:11" ht="12.75" customHeight="1">
      <c r="A121" s="109">
        <v>32</v>
      </c>
      <c r="B121" s="82" t="s">
        <v>17</v>
      </c>
      <c r="C121" s="87">
        <v>30000</v>
      </c>
      <c r="D121" s="87">
        <v>30000</v>
      </c>
      <c r="E121" s="87"/>
      <c r="F121" s="87"/>
      <c r="G121" s="87"/>
      <c r="H121" s="87"/>
      <c r="I121" s="87"/>
      <c r="J121" s="87"/>
      <c r="K121" s="87"/>
    </row>
    <row r="122" spans="1:11" ht="15" customHeight="1">
      <c r="A122" s="109">
        <v>322</v>
      </c>
      <c r="B122" s="122" t="s">
        <v>19</v>
      </c>
      <c r="C122" s="87">
        <v>30000</v>
      </c>
      <c r="D122" s="87">
        <v>30000</v>
      </c>
      <c r="E122" s="87">
        <f aca="true" t="shared" si="46" ref="E122:K122">SUM(E125)</f>
        <v>0</v>
      </c>
      <c r="F122" s="87">
        <f t="shared" si="46"/>
        <v>0</v>
      </c>
      <c r="G122" s="87">
        <f t="shared" si="46"/>
        <v>0</v>
      </c>
      <c r="H122" s="87">
        <f t="shared" si="46"/>
        <v>0</v>
      </c>
      <c r="I122" s="87">
        <f t="shared" si="46"/>
        <v>0</v>
      </c>
      <c r="J122" s="87">
        <f t="shared" si="46"/>
        <v>0</v>
      </c>
      <c r="K122" s="87">
        <f t="shared" si="46"/>
        <v>0</v>
      </c>
    </row>
    <row r="123" spans="1:11" ht="15" customHeight="1">
      <c r="A123" s="109">
        <v>4</v>
      </c>
      <c r="B123" s="83" t="s">
        <v>23</v>
      </c>
      <c r="C123" s="87">
        <f>SUM(C125)</f>
        <v>115125</v>
      </c>
      <c r="D123" s="87">
        <f>SUM(D125)</f>
        <v>115125</v>
      </c>
      <c r="E123" s="87"/>
      <c r="F123" s="87"/>
      <c r="G123" s="87"/>
      <c r="H123" s="87"/>
      <c r="I123" s="87"/>
      <c r="J123" s="87"/>
      <c r="K123" s="87"/>
    </row>
    <row r="124" spans="1:11" ht="15" customHeight="1" hidden="1">
      <c r="A124" s="108"/>
      <c r="B124" s="76"/>
      <c r="C124" s="87"/>
      <c r="D124" s="87"/>
      <c r="E124" s="87"/>
      <c r="F124" s="87"/>
      <c r="G124" s="87"/>
      <c r="H124" s="87"/>
      <c r="I124" s="87"/>
      <c r="J124" s="87"/>
      <c r="K124" s="87"/>
    </row>
    <row r="125" spans="1:11" ht="15" customHeight="1">
      <c r="A125" s="109">
        <v>42</v>
      </c>
      <c r="B125" s="83" t="s">
        <v>119</v>
      </c>
      <c r="C125" s="87">
        <f>C126+C127</f>
        <v>115125</v>
      </c>
      <c r="D125" s="87">
        <f>D126+D127</f>
        <v>115125</v>
      </c>
      <c r="E125" s="87">
        <f aca="true" t="shared" si="47" ref="E125:K125">SUM(E126)</f>
        <v>0</v>
      </c>
      <c r="F125" s="87">
        <f t="shared" si="47"/>
        <v>0</v>
      </c>
      <c r="G125" s="87">
        <f t="shared" si="47"/>
        <v>0</v>
      </c>
      <c r="H125" s="87">
        <f t="shared" si="47"/>
        <v>0</v>
      </c>
      <c r="I125" s="87">
        <f t="shared" si="47"/>
        <v>0</v>
      </c>
      <c r="J125" s="87">
        <f t="shared" si="47"/>
        <v>0</v>
      </c>
      <c r="K125" s="87">
        <f t="shared" si="47"/>
        <v>0</v>
      </c>
    </row>
    <row r="126" spans="1:11" ht="15" customHeight="1">
      <c r="A126" s="109">
        <v>421</v>
      </c>
      <c r="B126" s="83" t="s">
        <v>213</v>
      </c>
      <c r="C126" s="87">
        <v>35125</v>
      </c>
      <c r="D126" s="87">
        <v>35125</v>
      </c>
      <c r="E126" s="88"/>
      <c r="F126" s="88"/>
      <c r="G126" s="88"/>
      <c r="H126" s="88"/>
      <c r="I126" s="88"/>
      <c r="J126" s="88"/>
      <c r="K126" s="88"/>
    </row>
    <row r="127" spans="1:11" ht="15" customHeight="1">
      <c r="A127" s="109">
        <v>422</v>
      </c>
      <c r="B127" s="83" t="s">
        <v>120</v>
      </c>
      <c r="C127" s="87">
        <v>80000</v>
      </c>
      <c r="D127" s="87">
        <v>80000</v>
      </c>
      <c r="E127" s="88"/>
      <c r="F127" s="88"/>
      <c r="G127" s="88"/>
      <c r="H127" s="88"/>
      <c r="I127" s="88"/>
      <c r="J127" s="88"/>
      <c r="K127" s="88"/>
    </row>
    <row r="128" spans="1:11" ht="19.5" customHeight="1">
      <c r="A128" s="107" t="s">
        <v>63</v>
      </c>
      <c r="B128" s="91" t="s">
        <v>64</v>
      </c>
      <c r="C128" s="92">
        <f>SUM(C129)</f>
        <v>0</v>
      </c>
      <c r="D128" s="92">
        <f aca="true" t="shared" si="48" ref="D128:K131">SUM(D129)</f>
        <v>0</v>
      </c>
      <c r="E128" s="92">
        <f t="shared" si="48"/>
        <v>0</v>
      </c>
      <c r="F128" s="92">
        <f t="shared" si="48"/>
        <v>0</v>
      </c>
      <c r="G128" s="92">
        <f t="shared" si="48"/>
        <v>0</v>
      </c>
      <c r="H128" s="92">
        <f t="shared" si="48"/>
        <v>0</v>
      </c>
      <c r="I128" s="92">
        <f t="shared" si="48"/>
        <v>0</v>
      </c>
      <c r="J128" s="92">
        <f t="shared" si="48"/>
        <v>0</v>
      </c>
      <c r="K128" s="92">
        <f t="shared" si="48"/>
        <v>0</v>
      </c>
    </row>
    <row r="129" spans="1:11" ht="15" customHeight="1">
      <c r="A129" s="109" t="s">
        <v>40</v>
      </c>
      <c r="B129" s="83" t="s">
        <v>23</v>
      </c>
      <c r="C129" s="87">
        <f>SUM(C130)</f>
        <v>0</v>
      </c>
      <c r="D129" s="87">
        <f t="shared" si="48"/>
        <v>0</v>
      </c>
      <c r="E129" s="87">
        <f t="shared" si="48"/>
        <v>0</v>
      </c>
      <c r="F129" s="87">
        <f t="shared" si="48"/>
        <v>0</v>
      </c>
      <c r="G129" s="87">
        <f t="shared" si="48"/>
        <v>0</v>
      </c>
      <c r="H129" s="87">
        <f t="shared" si="48"/>
        <v>0</v>
      </c>
      <c r="I129" s="87">
        <f t="shared" si="48"/>
        <v>0</v>
      </c>
      <c r="J129" s="87">
        <f t="shared" si="48"/>
        <v>0</v>
      </c>
      <c r="K129" s="87">
        <f t="shared" si="48"/>
        <v>0</v>
      </c>
    </row>
    <row r="130" spans="1:11" ht="15" customHeight="1">
      <c r="A130" s="109" t="s">
        <v>41</v>
      </c>
      <c r="B130" s="83" t="s">
        <v>42</v>
      </c>
      <c r="C130" s="87">
        <f>SUM(C131)</f>
        <v>0</v>
      </c>
      <c r="D130" s="87">
        <f t="shared" si="48"/>
        <v>0</v>
      </c>
      <c r="E130" s="87">
        <f t="shared" si="48"/>
        <v>0</v>
      </c>
      <c r="F130" s="87">
        <f t="shared" si="48"/>
        <v>0</v>
      </c>
      <c r="G130" s="87">
        <f t="shared" si="48"/>
        <v>0</v>
      </c>
      <c r="H130" s="87">
        <f t="shared" si="48"/>
        <v>0</v>
      </c>
      <c r="I130" s="87">
        <f t="shared" si="48"/>
        <v>0</v>
      </c>
      <c r="J130" s="87">
        <f t="shared" si="48"/>
        <v>0</v>
      </c>
      <c r="K130" s="87">
        <f t="shared" si="48"/>
        <v>0</v>
      </c>
    </row>
    <row r="131" spans="1:11" ht="15" customHeight="1">
      <c r="A131" s="109" t="s">
        <v>43</v>
      </c>
      <c r="B131" s="83" t="s">
        <v>44</v>
      </c>
      <c r="C131" s="87">
        <f>SUM(C132)</f>
        <v>0</v>
      </c>
      <c r="D131" s="87">
        <f t="shared" si="48"/>
        <v>0</v>
      </c>
      <c r="E131" s="87">
        <f t="shared" si="48"/>
        <v>0</v>
      </c>
      <c r="F131" s="87">
        <f t="shared" si="48"/>
        <v>0</v>
      </c>
      <c r="G131" s="87">
        <f t="shared" si="48"/>
        <v>0</v>
      </c>
      <c r="H131" s="87">
        <f t="shared" si="48"/>
        <v>0</v>
      </c>
      <c r="I131" s="87">
        <f t="shared" si="48"/>
        <v>0</v>
      </c>
      <c r="J131" s="87">
        <f t="shared" si="48"/>
        <v>0</v>
      </c>
      <c r="K131" s="87">
        <f t="shared" si="48"/>
        <v>0</v>
      </c>
    </row>
    <row r="132" spans="1:11" ht="15" customHeight="1" hidden="1">
      <c r="A132" s="108"/>
      <c r="B132" s="76"/>
      <c r="C132" s="88"/>
      <c r="D132" s="88"/>
      <c r="E132" s="88"/>
      <c r="F132" s="88"/>
      <c r="G132" s="88"/>
      <c r="H132" s="88"/>
      <c r="I132" s="88"/>
      <c r="J132" s="88"/>
      <c r="K132" s="88"/>
    </row>
    <row r="133" spans="1:11" ht="19.5" customHeight="1">
      <c r="A133" s="106" t="s">
        <v>65</v>
      </c>
      <c r="B133" s="89" t="s">
        <v>66</v>
      </c>
      <c r="C133" s="90">
        <f>SUM(C134)</f>
        <v>0</v>
      </c>
      <c r="D133" s="90">
        <f aca="true" t="shared" si="49" ref="D133:K135">SUM(D134)</f>
        <v>0</v>
      </c>
      <c r="E133" s="90">
        <f t="shared" si="49"/>
        <v>0</v>
      </c>
      <c r="F133" s="90">
        <f t="shared" si="49"/>
        <v>0</v>
      </c>
      <c r="G133" s="90">
        <f t="shared" si="49"/>
        <v>0</v>
      </c>
      <c r="H133" s="90">
        <f t="shared" si="49"/>
        <v>0</v>
      </c>
      <c r="I133" s="90">
        <f t="shared" si="49"/>
        <v>0</v>
      </c>
      <c r="J133" s="90">
        <f t="shared" si="49"/>
        <v>0</v>
      </c>
      <c r="K133" s="90">
        <f t="shared" si="49"/>
        <v>0</v>
      </c>
    </row>
    <row r="134" spans="1:11" ht="26.25" customHeight="1">
      <c r="A134" s="107" t="s">
        <v>47</v>
      </c>
      <c r="B134" s="91" t="s">
        <v>67</v>
      </c>
      <c r="C134" s="92">
        <f>SUM(C135)</f>
        <v>0</v>
      </c>
      <c r="D134" s="92">
        <f t="shared" si="49"/>
        <v>0</v>
      </c>
      <c r="E134" s="92">
        <f t="shared" si="49"/>
        <v>0</v>
      </c>
      <c r="F134" s="92">
        <f t="shared" si="49"/>
        <v>0</v>
      </c>
      <c r="G134" s="92">
        <f t="shared" si="49"/>
        <v>0</v>
      </c>
      <c r="H134" s="92">
        <f t="shared" si="49"/>
        <v>0</v>
      </c>
      <c r="I134" s="92">
        <f t="shared" si="49"/>
        <v>0</v>
      </c>
      <c r="J134" s="92">
        <f t="shared" si="49"/>
        <v>0</v>
      </c>
      <c r="K134" s="92">
        <f t="shared" si="49"/>
        <v>0</v>
      </c>
    </row>
    <row r="135" spans="1:11" ht="15" customHeight="1">
      <c r="A135" s="54">
        <v>3</v>
      </c>
      <c r="B135" s="82" t="s">
        <v>33</v>
      </c>
      <c r="C135" s="86">
        <f>SUM(C136)</f>
        <v>0</v>
      </c>
      <c r="D135" s="86">
        <f t="shared" si="49"/>
        <v>0</v>
      </c>
      <c r="E135" s="86">
        <f t="shared" si="49"/>
        <v>0</v>
      </c>
      <c r="F135" s="86">
        <f t="shared" si="49"/>
        <v>0</v>
      </c>
      <c r="G135" s="86">
        <f t="shared" si="49"/>
        <v>0</v>
      </c>
      <c r="H135" s="86">
        <f t="shared" si="49"/>
        <v>0</v>
      </c>
      <c r="I135" s="86">
        <f t="shared" si="49"/>
        <v>0</v>
      </c>
      <c r="J135" s="86">
        <f t="shared" si="49"/>
        <v>0</v>
      </c>
      <c r="K135" s="86">
        <f t="shared" si="49"/>
        <v>0</v>
      </c>
    </row>
    <row r="136" spans="1:11" ht="15" customHeight="1">
      <c r="A136" s="54">
        <v>32</v>
      </c>
      <c r="B136" s="82" t="s">
        <v>17</v>
      </c>
      <c r="C136" s="86">
        <f>SUM(C137)</f>
        <v>0</v>
      </c>
      <c r="D136" s="86">
        <f aca="true" t="shared" si="50" ref="D136:K136">SUM(D137)</f>
        <v>0</v>
      </c>
      <c r="E136" s="86">
        <f t="shared" si="50"/>
        <v>0</v>
      </c>
      <c r="F136" s="86">
        <f t="shared" si="50"/>
        <v>0</v>
      </c>
      <c r="G136" s="86">
        <f t="shared" si="50"/>
        <v>0</v>
      </c>
      <c r="H136" s="86">
        <f t="shared" si="50"/>
        <v>0</v>
      </c>
      <c r="I136" s="86">
        <f t="shared" si="50"/>
        <v>0</v>
      </c>
      <c r="J136" s="86">
        <f t="shared" si="50"/>
        <v>0</v>
      </c>
      <c r="K136" s="86">
        <f t="shared" si="50"/>
        <v>0</v>
      </c>
    </row>
    <row r="137" spans="1:11" ht="15" customHeight="1">
      <c r="A137" s="54">
        <v>323</v>
      </c>
      <c r="B137" s="82" t="s">
        <v>20</v>
      </c>
      <c r="C137" s="86">
        <f>SUM(C138)</f>
        <v>0</v>
      </c>
      <c r="D137" s="86">
        <f aca="true" t="shared" si="51" ref="D137:K137">SUM(D138)</f>
        <v>0</v>
      </c>
      <c r="E137" s="86">
        <f t="shared" si="51"/>
        <v>0</v>
      </c>
      <c r="F137" s="86">
        <f t="shared" si="51"/>
        <v>0</v>
      </c>
      <c r="G137" s="86">
        <f t="shared" si="51"/>
        <v>0</v>
      </c>
      <c r="H137" s="86">
        <f t="shared" si="51"/>
        <v>0</v>
      </c>
      <c r="I137" s="86">
        <f t="shared" si="51"/>
        <v>0</v>
      </c>
      <c r="J137" s="86">
        <f t="shared" si="51"/>
        <v>0</v>
      </c>
      <c r="K137" s="86">
        <f t="shared" si="51"/>
        <v>0</v>
      </c>
    </row>
    <row r="138" spans="1:11" ht="15" customHeight="1" hidden="1">
      <c r="A138" s="108"/>
      <c r="B138" s="76"/>
      <c r="C138" s="88"/>
      <c r="D138" s="88"/>
      <c r="E138" s="88"/>
      <c r="F138" s="88"/>
      <c r="G138" s="88"/>
      <c r="H138" s="88"/>
      <c r="I138" s="88"/>
      <c r="J138" s="88"/>
      <c r="K138" s="88"/>
    </row>
    <row r="139" spans="1:11" ht="27" customHeight="1">
      <c r="A139" s="106" t="s">
        <v>38</v>
      </c>
      <c r="B139" s="89" t="s">
        <v>68</v>
      </c>
      <c r="C139" s="90">
        <f>SUM(C141+C171+C186+C202+C212+C234+C263+C268+C289+C298+C303+C310+C319+C331+C336+C354+C364+C373+C343)</f>
        <v>9524625</v>
      </c>
      <c r="D139" s="90">
        <f aca="true" t="shared" si="52" ref="D139:J139">SUM(D141+D171+D186+D202+D212+D234+D263+D268+D289+D298+D303+D310+D319+D331+D336+D354+D364+D373)</f>
        <v>0</v>
      </c>
      <c r="E139" s="90">
        <f t="shared" si="52"/>
        <v>8123010</v>
      </c>
      <c r="F139" s="90">
        <f t="shared" si="52"/>
        <v>35150</v>
      </c>
      <c r="G139" s="90">
        <f t="shared" si="52"/>
        <v>263885</v>
      </c>
      <c r="H139" s="90">
        <f t="shared" si="52"/>
        <v>785080</v>
      </c>
      <c r="I139" s="90">
        <f t="shared" si="52"/>
        <v>0</v>
      </c>
      <c r="J139" s="90">
        <f t="shared" si="52"/>
        <v>4300</v>
      </c>
      <c r="K139" s="90">
        <f>K141+K171+K186+K202+K212+K234+K263+K268+K289+K298+K303+K310+K319+K331+K336+K343+K354+K364+K373</f>
        <v>313200</v>
      </c>
    </row>
    <row r="140" spans="1:11" ht="15" customHeight="1">
      <c r="A140" s="108"/>
      <c r="B140" s="76"/>
      <c r="C140" s="88"/>
      <c r="D140" s="88"/>
      <c r="E140" s="88"/>
      <c r="F140" s="88"/>
      <c r="G140" s="88"/>
      <c r="H140" s="88"/>
      <c r="I140" s="88"/>
      <c r="J140" s="88"/>
      <c r="K140" s="88"/>
    </row>
    <row r="141" spans="1:11" ht="15" customHeight="1">
      <c r="A141" s="107" t="s">
        <v>47</v>
      </c>
      <c r="B141" s="91" t="s">
        <v>69</v>
      </c>
      <c r="C141" s="92">
        <f>SUM(C142)</f>
        <v>221165</v>
      </c>
      <c r="D141" s="92">
        <f aca="true" t="shared" si="53" ref="D141:K142">SUM(D142)</f>
        <v>0</v>
      </c>
      <c r="E141" s="92">
        <f t="shared" si="53"/>
        <v>51700</v>
      </c>
      <c r="F141" s="92">
        <f t="shared" si="53"/>
        <v>24005</v>
      </c>
      <c r="G141" s="92">
        <f t="shared" si="53"/>
        <v>87860</v>
      </c>
      <c r="H141" s="92">
        <f t="shared" si="53"/>
        <v>57600</v>
      </c>
      <c r="I141" s="92">
        <f t="shared" si="53"/>
        <v>0</v>
      </c>
      <c r="J141" s="92">
        <f t="shared" si="53"/>
        <v>0</v>
      </c>
      <c r="K141" s="92">
        <f t="shared" si="53"/>
        <v>0</v>
      </c>
    </row>
    <row r="142" spans="1:11" ht="15" customHeight="1">
      <c r="A142" s="54">
        <v>3</v>
      </c>
      <c r="B142" s="82" t="s">
        <v>33</v>
      </c>
      <c r="C142" s="86">
        <f>D142+E142+F142+G142+H142+I142+J142+K142</f>
        <v>221165</v>
      </c>
      <c r="D142" s="86">
        <f t="shared" si="53"/>
        <v>0</v>
      </c>
      <c r="E142" s="86">
        <f>SUM(E143+E167)</f>
        <v>51700</v>
      </c>
      <c r="F142" s="86">
        <f>SUM(F143+F167)</f>
        <v>24005</v>
      </c>
      <c r="G142" s="86">
        <f>G143+G167</f>
        <v>87860</v>
      </c>
      <c r="H142" s="86">
        <f t="shared" si="53"/>
        <v>57600</v>
      </c>
      <c r="I142" s="86">
        <f t="shared" si="53"/>
        <v>0</v>
      </c>
      <c r="J142" s="86">
        <f t="shared" si="53"/>
        <v>0</v>
      </c>
      <c r="K142" s="86">
        <f t="shared" si="53"/>
        <v>0</v>
      </c>
    </row>
    <row r="143" spans="1:11" ht="15" customHeight="1">
      <c r="A143" s="54">
        <v>32</v>
      </c>
      <c r="B143" s="82" t="s">
        <v>17</v>
      </c>
      <c r="C143" s="86">
        <f>D143+E143+F143+G143+H143+I143+J143+K143</f>
        <v>201565</v>
      </c>
      <c r="D143" s="86">
        <f aca="true" t="shared" si="54" ref="D143:K143">SUM(D144+D148+D154+D159)</f>
        <v>0</v>
      </c>
      <c r="E143" s="86">
        <f>SUM(E144+E148+E154+E159)</f>
        <v>32500</v>
      </c>
      <c r="F143" s="86">
        <f>SUM(F144+F148+F154+F159)</f>
        <v>24005</v>
      </c>
      <c r="G143" s="86">
        <f t="shared" si="54"/>
        <v>87460</v>
      </c>
      <c r="H143" s="86">
        <f t="shared" si="54"/>
        <v>57600</v>
      </c>
      <c r="I143" s="86">
        <f t="shared" si="54"/>
        <v>0</v>
      </c>
      <c r="J143" s="86">
        <f t="shared" si="54"/>
        <v>0</v>
      </c>
      <c r="K143" s="86">
        <f t="shared" si="54"/>
        <v>0</v>
      </c>
    </row>
    <row r="144" spans="1:11" ht="15" customHeight="1">
      <c r="A144" s="54">
        <v>321</v>
      </c>
      <c r="B144" s="82" t="s">
        <v>18</v>
      </c>
      <c r="C144" s="86">
        <f>D144+E144+F144+G144+H144+I144+J144+K144</f>
        <v>15660</v>
      </c>
      <c r="D144" s="86">
        <f aca="true" t="shared" si="55" ref="D144:K144">SUM(D145)</f>
        <v>0</v>
      </c>
      <c r="E144" s="86">
        <f t="shared" si="55"/>
        <v>0</v>
      </c>
      <c r="F144" s="86">
        <v>6550</v>
      </c>
      <c r="G144" s="86">
        <v>9110</v>
      </c>
      <c r="H144" s="86">
        <f t="shared" si="55"/>
        <v>0</v>
      </c>
      <c r="I144" s="86">
        <f t="shared" si="55"/>
        <v>0</v>
      </c>
      <c r="J144" s="86">
        <f t="shared" si="55"/>
        <v>0</v>
      </c>
      <c r="K144" s="86">
        <f t="shared" si="55"/>
        <v>0</v>
      </c>
    </row>
    <row r="145" spans="1:11" ht="15" customHeight="1" hidden="1">
      <c r="A145" s="108"/>
      <c r="B145" s="76"/>
      <c r="C145" s="88"/>
      <c r="D145" s="88"/>
      <c r="E145" s="88"/>
      <c r="F145" s="88"/>
      <c r="G145" s="88"/>
      <c r="H145" s="88"/>
      <c r="I145" s="88"/>
      <c r="J145" s="88"/>
      <c r="K145" s="88"/>
    </row>
    <row r="146" spans="1:11" ht="15" customHeight="1" hidden="1">
      <c r="A146" s="108"/>
      <c r="B146" s="76"/>
      <c r="C146" s="88"/>
      <c r="D146" s="88"/>
      <c r="E146" s="88"/>
      <c r="F146" s="88"/>
      <c r="G146" s="88"/>
      <c r="H146" s="88"/>
      <c r="I146" s="88"/>
      <c r="J146" s="88"/>
      <c r="K146" s="88"/>
    </row>
    <row r="147" spans="1:11" ht="15" customHeight="1" hidden="1">
      <c r="A147" s="108"/>
      <c r="B147" s="76"/>
      <c r="C147" s="88"/>
      <c r="D147" s="88"/>
      <c r="E147" s="88"/>
      <c r="F147" s="88"/>
      <c r="G147" s="88"/>
      <c r="H147" s="88"/>
      <c r="I147" s="88"/>
      <c r="J147" s="88"/>
      <c r="K147" s="88"/>
    </row>
    <row r="148" spans="1:11" ht="15" customHeight="1">
      <c r="A148" s="54">
        <v>322</v>
      </c>
      <c r="B148" s="82" t="s">
        <v>19</v>
      </c>
      <c r="C148" s="86">
        <f>D148+E148+F148+G148+H148+I148+J148+K148</f>
        <v>7755</v>
      </c>
      <c r="D148" s="86">
        <f>SUM(D151)</f>
        <v>0</v>
      </c>
      <c r="E148" s="86">
        <f>E151+E152</f>
        <v>0</v>
      </c>
      <c r="F148" s="86">
        <v>7755</v>
      </c>
      <c r="G148" s="86">
        <f>SUM(G149:G153)</f>
        <v>0</v>
      </c>
      <c r="H148" s="86">
        <f>SUM(H149:H153)</f>
        <v>0</v>
      </c>
      <c r="I148" s="86">
        <f>SUM(I149:I153)</f>
        <v>0</v>
      </c>
      <c r="J148" s="86">
        <f>SUM(J151)</f>
        <v>0</v>
      </c>
      <c r="K148" s="86">
        <f>SUM(K151)</f>
        <v>0</v>
      </c>
    </row>
    <row r="149" spans="1:11" ht="15" customHeight="1" hidden="1">
      <c r="A149" s="108"/>
      <c r="B149" s="76"/>
      <c r="C149" s="88"/>
      <c r="D149" s="86"/>
      <c r="E149" s="86"/>
      <c r="F149" s="88"/>
      <c r="G149" s="86"/>
      <c r="H149" s="86"/>
      <c r="I149" s="88"/>
      <c r="J149" s="86"/>
      <c r="K149" s="86"/>
    </row>
    <row r="150" spans="1:11" ht="15" customHeight="1" hidden="1">
      <c r="A150" s="108"/>
      <c r="B150" s="76"/>
      <c r="C150" s="88"/>
      <c r="D150" s="86"/>
      <c r="E150" s="86"/>
      <c r="F150" s="88"/>
      <c r="G150" s="86"/>
      <c r="H150" s="86"/>
      <c r="I150" s="86"/>
      <c r="J150" s="86"/>
      <c r="K150" s="86"/>
    </row>
    <row r="151" spans="1:11" ht="15" customHeight="1" hidden="1">
      <c r="A151" s="108"/>
      <c r="B151" s="76"/>
      <c r="C151" s="88"/>
      <c r="D151" s="88"/>
      <c r="E151" s="88"/>
      <c r="F151" s="88"/>
      <c r="G151" s="88"/>
      <c r="H151" s="88"/>
      <c r="I151" s="88"/>
      <c r="J151" s="88"/>
      <c r="K151" s="88"/>
    </row>
    <row r="152" spans="1:11" ht="15" customHeight="1" hidden="1">
      <c r="A152" s="108"/>
      <c r="B152" s="76"/>
      <c r="C152" s="88"/>
      <c r="D152" s="88"/>
      <c r="E152" s="88"/>
      <c r="F152" s="88"/>
      <c r="G152" s="88"/>
      <c r="H152" s="88"/>
      <c r="I152" s="88"/>
      <c r="J152" s="88"/>
      <c r="K152" s="88"/>
    </row>
    <row r="153" spans="1:11" ht="15" customHeight="1" hidden="1">
      <c r="A153" s="108"/>
      <c r="B153" s="7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1" ht="15" customHeight="1">
      <c r="A154" s="54">
        <v>323</v>
      </c>
      <c r="B154" s="82" t="s">
        <v>20</v>
      </c>
      <c r="C154" s="86">
        <f>D154+E154+F154+G154+H154+I154+J154+K154</f>
        <v>131150</v>
      </c>
      <c r="D154" s="86">
        <f>SUM(D157:D157)</f>
        <v>0</v>
      </c>
      <c r="E154" s="86">
        <v>7200</v>
      </c>
      <c r="F154" s="86">
        <v>1950</v>
      </c>
      <c r="G154" s="86">
        <v>64400</v>
      </c>
      <c r="H154" s="86">
        <v>57600</v>
      </c>
      <c r="I154" s="86">
        <f>SUM(I157:I157)</f>
        <v>0</v>
      </c>
      <c r="J154" s="86">
        <f>SUM(J157:J157)</f>
        <v>0</v>
      </c>
      <c r="K154" s="86">
        <f>SUM(K157:K157)</f>
        <v>0</v>
      </c>
    </row>
    <row r="155" spans="1:11" ht="15" customHeight="1" hidden="1">
      <c r="A155" s="108"/>
      <c r="B155" s="76"/>
      <c r="C155" s="88"/>
      <c r="D155" s="88"/>
      <c r="E155" s="88"/>
      <c r="F155" s="88"/>
      <c r="G155" s="88"/>
      <c r="H155" s="88"/>
      <c r="I155" s="88"/>
      <c r="J155" s="88"/>
      <c r="K155" s="88"/>
    </row>
    <row r="156" spans="1:11" ht="15" customHeight="1" hidden="1">
      <c r="A156" s="108"/>
      <c r="B156" s="76"/>
      <c r="C156" s="88"/>
      <c r="D156" s="88"/>
      <c r="E156" s="88"/>
      <c r="F156" s="88"/>
      <c r="G156" s="88"/>
      <c r="H156" s="88"/>
      <c r="I156" s="88"/>
      <c r="J156" s="88"/>
      <c r="K156" s="88"/>
    </row>
    <row r="157" spans="1:11" ht="15" customHeight="1" hidden="1">
      <c r="A157" s="108"/>
      <c r="B157" s="76"/>
      <c r="C157" s="88"/>
      <c r="D157" s="88"/>
      <c r="E157" s="88"/>
      <c r="F157" s="88"/>
      <c r="G157" s="88"/>
      <c r="H157" s="88"/>
      <c r="I157" s="88"/>
      <c r="J157" s="88"/>
      <c r="K157" s="88"/>
    </row>
    <row r="158" spans="1:11" ht="15" customHeight="1" hidden="1">
      <c r="A158" s="108"/>
      <c r="B158" s="76"/>
      <c r="C158" s="86"/>
      <c r="D158" s="88"/>
      <c r="E158" s="88"/>
      <c r="F158" s="88"/>
      <c r="G158" s="88"/>
      <c r="H158" s="88"/>
      <c r="I158" s="88"/>
      <c r="J158" s="88"/>
      <c r="K158" s="88"/>
    </row>
    <row r="159" spans="1:11" ht="15" customHeight="1">
      <c r="A159" s="54">
        <v>329</v>
      </c>
      <c r="B159" s="82" t="s">
        <v>105</v>
      </c>
      <c r="C159" s="86">
        <f>D159+E159+F159+G159+H159+I159+J159+K159</f>
        <v>47000</v>
      </c>
      <c r="D159" s="86">
        <f>SUM(D166)</f>
        <v>0</v>
      </c>
      <c r="E159" s="86">
        <v>25300</v>
      </c>
      <c r="F159" s="86">
        <v>7750</v>
      </c>
      <c r="G159" s="86">
        <v>13950</v>
      </c>
      <c r="H159" s="86">
        <f>SUM(H166)</f>
        <v>0</v>
      </c>
      <c r="I159" s="86">
        <f>SUM(I166)</f>
        <v>0</v>
      </c>
      <c r="J159" s="86">
        <f>SUM(J166)</f>
        <v>0</v>
      </c>
      <c r="K159" s="86">
        <f>SUM(K166)</f>
        <v>0</v>
      </c>
    </row>
    <row r="160" spans="1:11" ht="15" customHeight="1" hidden="1">
      <c r="A160" s="108"/>
      <c r="B160" s="76"/>
      <c r="C160" s="86"/>
      <c r="D160" s="86"/>
      <c r="E160" s="86"/>
      <c r="F160" s="88"/>
      <c r="G160" s="86"/>
      <c r="H160" s="86"/>
      <c r="I160" s="86"/>
      <c r="J160" s="86"/>
      <c r="K160" s="86"/>
    </row>
    <row r="161" spans="1:11" ht="15" customHeight="1" hidden="1">
      <c r="A161" s="108"/>
      <c r="B161" s="76"/>
      <c r="C161" s="86"/>
      <c r="D161" s="86"/>
      <c r="E161" s="86"/>
      <c r="F161" s="88"/>
      <c r="G161" s="88"/>
      <c r="H161" s="86"/>
      <c r="I161" s="86"/>
      <c r="J161" s="86"/>
      <c r="K161" s="86"/>
    </row>
    <row r="162" spans="1:11" ht="15" customHeight="1" hidden="1">
      <c r="A162" s="108"/>
      <c r="B162" s="76"/>
      <c r="C162" s="88"/>
      <c r="D162" s="86"/>
      <c r="E162" s="86"/>
      <c r="F162" s="88"/>
      <c r="G162" s="86"/>
      <c r="H162" s="86"/>
      <c r="I162" s="86"/>
      <c r="J162" s="86"/>
      <c r="K162" s="86"/>
    </row>
    <row r="163" spans="1:11" ht="15" customHeight="1" hidden="1">
      <c r="A163" s="108"/>
      <c r="B163" s="76"/>
      <c r="C163" s="88"/>
      <c r="D163" s="86"/>
      <c r="E163" s="86"/>
      <c r="F163" s="88"/>
      <c r="G163" s="86"/>
      <c r="H163" s="86"/>
      <c r="I163" s="86"/>
      <c r="J163" s="86"/>
      <c r="K163" s="86"/>
    </row>
    <row r="164" spans="1:11" ht="15" customHeight="1" hidden="1">
      <c r="A164" s="108"/>
      <c r="B164" s="76"/>
      <c r="C164" s="88"/>
      <c r="D164" s="86"/>
      <c r="E164" s="88"/>
      <c r="F164" s="88"/>
      <c r="G164" s="86"/>
      <c r="H164" s="86"/>
      <c r="I164" s="86"/>
      <c r="J164" s="86"/>
      <c r="K164" s="86"/>
    </row>
    <row r="165" spans="1:11" ht="15" customHeight="1" hidden="1">
      <c r="A165" s="108"/>
      <c r="B165" s="76"/>
      <c r="C165" s="88"/>
      <c r="D165" s="86"/>
      <c r="E165" s="88"/>
      <c r="F165" s="88"/>
      <c r="G165" s="86"/>
      <c r="H165" s="86"/>
      <c r="I165" s="86"/>
      <c r="J165" s="86"/>
      <c r="K165" s="86"/>
    </row>
    <row r="166" spans="1:11" ht="15" customHeight="1" hidden="1">
      <c r="A166" s="108"/>
      <c r="B166" s="76"/>
      <c r="C166" s="88"/>
      <c r="D166" s="88"/>
      <c r="E166" s="88"/>
      <c r="F166" s="88"/>
      <c r="G166" s="88"/>
      <c r="H166" s="88"/>
      <c r="I166" s="88"/>
      <c r="J166" s="88"/>
      <c r="K166" s="88"/>
    </row>
    <row r="167" spans="1:11" ht="15" customHeight="1">
      <c r="A167" s="54">
        <v>34</v>
      </c>
      <c r="B167" s="82" t="s">
        <v>140</v>
      </c>
      <c r="C167" s="86">
        <f>D167+E167+F167+G167+H167+I167+J167+K167</f>
        <v>19600</v>
      </c>
      <c r="D167" s="88"/>
      <c r="E167" s="86">
        <f>E168</f>
        <v>19200</v>
      </c>
      <c r="F167" s="86">
        <f>F168</f>
        <v>0</v>
      </c>
      <c r="G167" s="88">
        <f>G168</f>
        <v>400</v>
      </c>
      <c r="H167" s="88"/>
      <c r="I167" s="88"/>
      <c r="J167" s="88"/>
      <c r="K167" s="88"/>
    </row>
    <row r="168" spans="1:11" ht="15" customHeight="1">
      <c r="A168" s="54">
        <v>343</v>
      </c>
      <c r="B168" s="82" t="s">
        <v>22</v>
      </c>
      <c r="C168" s="86">
        <f>D168+E168+F168+G168+H168+I168+J168+K168</f>
        <v>19600</v>
      </c>
      <c r="D168" s="88"/>
      <c r="E168" s="86">
        <v>19200</v>
      </c>
      <c r="F168" s="86">
        <f>F169+F170</f>
        <v>0</v>
      </c>
      <c r="G168" s="88">
        <v>400</v>
      </c>
      <c r="H168" s="88"/>
      <c r="I168" s="88"/>
      <c r="J168" s="88"/>
      <c r="K168" s="88"/>
    </row>
    <row r="169" spans="1:11" ht="15" customHeight="1" hidden="1">
      <c r="A169" s="108"/>
      <c r="B169" s="76"/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15" customHeight="1" hidden="1">
      <c r="A170" s="108"/>
      <c r="B170" s="76"/>
      <c r="C170" s="88"/>
      <c r="D170" s="88"/>
      <c r="E170" s="88"/>
      <c r="F170" s="88"/>
      <c r="G170" s="88"/>
      <c r="H170" s="88"/>
      <c r="I170" s="88"/>
      <c r="J170" s="88"/>
      <c r="K170" s="88"/>
    </row>
    <row r="171" spans="1:11" ht="15" customHeight="1">
      <c r="A171" s="107" t="s">
        <v>71</v>
      </c>
      <c r="B171" s="91" t="s">
        <v>70</v>
      </c>
      <c r="C171" s="92">
        <f>SUM(C172)</f>
        <v>7932660</v>
      </c>
      <c r="D171" s="92">
        <f aca="true" t="shared" si="56" ref="D171:K171">SUM(D172)</f>
        <v>0</v>
      </c>
      <c r="E171" s="92">
        <f t="shared" si="56"/>
        <v>7926260</v>
      </c>
      <c r="F171" s="92">
        <f t="shared" si="56"/>
        <v>6400</v>
      </c>
      <c r="G171" s="92">
        <f t="shared" si="56"/>
        <v>0</v>
      </c>
      <c r="H171" s="92">
        <f t="shared" si="56"/>
        <v>0</v>
      </c>
      <c r="I171" s="92">
        <f t="shared" si="56"/>
        <v>0</v>
      </c>
      <c r="J171" s="92">
        <f t="shared" si="56"/>
        <v>0</v>
      </c>
      <c r="K171" s="92">
        <f t="shared" si="56"/>
        <v>0</v>
      </c>
    </row>
    <row r="172" spans="1:11" ht="15" customHeight="1">
      <c r="A172" s="109">
        <v>3</v>
      </c>
      <c r="B172" s="83" t="s">
        <v>33</v>
      </c>
      <c r="C172" s="87">
        <f>D172+E172+F172+G172+H172+I172+J172+K172</f>
        <v>7932660</v>
      </c>
      <c r="D172" s="87">
        <f aca="true" t="shared" si="57" ref="D172:J172">SUM(D173+D181)</f>
        <v>0</v>
      </c>
      <c r="E172" s="87">
        <f t="shared" si="57"/>
        <v>7926260</v>
      </c>
      <c r="F172" s="87">
        <f t="shared" si="57"/>
        <v>6400</v>
      </c>
      <c r="G172" s="87">
        <f t="shared" si="57"/>
        <v>0</v>
      </c>
      <c r="H172" s="87">
        <f t="shared" si="57"/>
        <v>0</v>
      </c>
      <c r="I172" s="87">
        <f t="shared" si="57"/>
        <v>0</v>
      </c>
      <c r="J172" s="87">
        <f t="shared" si="57"/>
        <v>0</v>
      </c>
      <c r="K172" s="87">
        <f>SUM(K173+K181)</f>
        <v>0</v>
      </c>
    </row>
    <row r="173" spans="1:11" ht="15" customHeight="1">
      <c r="A173" s="109">
        <v>31</v>
      </c>
      <c r="B173" s="83" t="s">
        <v>13</v>
      </c>
      <c r="C173" s="87">
        <f aca="true" t="shared" si="58" ref="C173:C184">D173+E173+F173+G173+H173+I173+J173+K173</f>
        <v>7596250</v>
      </c>
      <c r="D173" s="87">
        <f aca="true" t="shared" si="59" ref="D173:J173">SUM(D174+D176+D178)</f>
        <v>0</v>
      </c>
      <c r="E173" s="87">
        <f t="shared" si="59"/>
        <v>7589850</v>
      </c>
      <c r="F173" s="87">
        <f t="shared" si="59"/>
        <v>6400</v>
      </c>
      <c r="G173" s="87">
        <f t="shared" si="59"/>
        <v>0</v>
      </c>
      <c r="H173" s="87">
        <f t="shared" si="59"/>
        <v>0</v>
      </c>
      <c r="I173" s="87">
        <f t="shared" si="59"/>
        <v>0</v>
      </c>
      <c r="J173" s="87">
        <f t="shared" si="59"/>
        <v>0</v>
      </c>
      <c r="K173" s="87">
        <f>SUM(K174+K176+K178)</f>
        <v>0</v>
      </c>
    </row>
    <row r="174" spans="1:11" ht="15" customHeight="1">
      <c r="A174" s="109">
        <v>311</v>
      </c>
      <c r="B174" s="83" t="s">
        <v>14</v>
      </c>
      <c r="C174" s="87">
        <f t="shared" si="58"/>
        <v>6259000</v>
      </c>
      <c r="D174" s="87">
        <f aca="true" t="shared" si="60" ref="D174:K174">SUM(D175)</f>
        <v>0</v>
      </c>
      <c r="E174" s="87">
        <v>6259000</v>
      </c>
      <c r="F174" s="87">
        <f t="shared" si="60"/>
        <v>0</v>
      </c>
      <c r="G174" s="87">
        <f t="shared" si="60"/>
        <v>0</v>
      </c>
      <c r="H174" s="87">
        <f t="shared" si="60"/>
        <v>0</v>
      </c>
      <c r="I174" s="87">
        <f t="shared" si="60"/>
        <v>0</v>
      </c>
      <c r="J174" s="87">
        <f t="shared" si="60"/>
        <v>0</v>
      </c>
      <c r="K174" s="87">
        <f t="shared" si="60"/>
        <v>0</v>
      </c>
    </row>
    <row r="175" spans="1:11" ht="15" customHeight="1" hidden="1">
      <c r="A175" s="108"/>
      <c r="B175" s="76"/>
      <c r="C175" s="88"/>
      <c r="D175" s="88"/>
      <c r="E175" s="88"/>
      <c r="F175" s="88"/>
      <c r="G175" s="88"/>
      <c r="H175" s="88"/>
      <c r="I175" s="88"/>
      <c r="J175" s="88"/>
      <c r="K175" s="88"/>
    </row>
    <row r="176" spans="1:11" ht="15" customHeight="1">
      <c r="A176" s="109">
        <v>312</v>
      </c>
      <c r="B176" s="83" t="s">
        <v>15</v>
      </c>
      <c r="C176" s="87">
        <f t="shared" si="58"/>
        <v>307600</v>
      </c>
      <c r="D176" s="87">
        <f aca="true" t="shared" si="61" ref="D176:K176">SUM(D177)</f>
        <v>0</v>
      </c>
      <c r="E176" s="87">
        <v>301200</v>
      </c>
      <c r="F176" s="87">
        <v>6400</v>
      </c>
      <c r="G176" s="87">
        <f t="shared" si="61"/>
        <v>0</v>
      </c>
      <c r="H176" s="87">
        <f t="shared" si="61"/>
        <v>0</v>
      </c>
      <c r="I176" s="87">
        <f t="shared" si="61"/>
        <v>0</v>
      </c>
      <c r="J176" s="87">
        <f t="shared" si="61"/>
        <v>0</v>
      </c>
      <c r="K176" s="87">
        <f t="shared" si="61"/>
        <v>0</v>
      </c>
    </row>
    <row r="177" spans="1:11" ht="15" customHeight="1" hidden="1">
      <c r="A177" s="108"/>
      <c r="B177" s="76"/>
      <c r="C177" s="88"/>
      <c r="D177" s="88"/>
      <c r="E177" s="88"/>
      <c r="F177" s="88"/>
      <c r="G177" s="88"/>
      <c r="H177" s="88"/>
      <c r="I177" s="88"/>
      <c r="J177" s="88"/>
      <c r="K177" s="88"/>
    </row>
    <row r="178" spans="1:11" ht="15" customHeight="1">
      <c r="A178" s="109">
        <v>313</v>
      </c>
      <c r="B178" s="83" t="s">
        <v>16</v>
      </c>
      <c r="C178" s="87">
        <f t="shared" si="58"/>
        <v>1029650</v>
      </c>
      <c r="D178" s="87">
        <f aca="true" t="shared" si="62" ref="D178:K178">SUM(D179)</f>
        <v>0</v>
      </c>
      <c r="E178" s="87">
        <v>1029650</v>
      </c>
      <c r="F178" s="87">
        <f>SUM(F179+F180)</f>
        <v>0</v>
      </c>
      <c r="G178" s="87">
        <f t="shared" si="62"/>
        <v>0</v>
      </c>
      <c r="H178" s="87">
        <f t="shared" si="62"/>
        <v>0</v>
      </c>
      <c r="I178" s="87">
        <f t="shared" si="62"/>
        <v>0</v>
      </c>
      <c r="J178" s="87">
        <f t="shared" si="62"/>
        <v>0</v>
      </c>
      <c r="K178" s="87">
        <f t="shared" si="62"/>
        <v>0</v>
      </c>
    </row>
    <row r="179" spans="1:11" ht="15" customHeight="1" hidden="1">
      <c r="A179" s="108"/>
      <c r="B179" s="76"/>
      <c r="C179" s="88"/>
      <c r="D179" s="88"/>
      <c r="E179" s="88"/>
      <c r="F179" s="88"/>
      <c r="G179" s="88"/>
      <c r="H179" s="88"/>
      <c r="I179" s="88"/>
      <c r="J179" s="88"/>
      <c r="K179" s="88"/>
    </row>
    <row r="180" spans="1:11" ht="15" customHeight="1" hidden="1">
      <c r="A180" s="108"/>
      <c r="B180" s="76"/>
      <c r="C180" s="88"/>
      <c r="D180" s="88"/>
      <c r="E180" s="88"/>
      <c r="F180" s="88"/>
      <c r="G180" s="88"/>
      <c r="H180" s="88"/>
      <c r="I180" s="88"/>
      <c r="J180" s="88"/>
      <c r="K180" s="88"/>
    </row>
    <row r="181" spans="1:11" ht="15" customHeight="1">
      <c r="A181" s="109">
        <v>32</v>
      </c>
      <c r="B181" s="83" t="s">
        <v>17</v>
      </c>
      <c r="C181" s="87">
        <f t="shared" si="58"/>
        <v>336410</v>
      </c>
      <c r="D181" s="87">
        <f aca="true" t="shared" si="63" ref="D181:J181">SUM(D182+D184)</f>
        <v>0</v>
      </c>
      <c r="E181" s="87">
        <f>E182+E184</f>
        <v>336410</v>
      </c>
      <c r="F181" s="87">
        <f t="shared" si="63"/>
        <v>0</v>
      </c>
      <c r="G181" s="87">
        <f t="shared" si="63"/>
        <v>0</v>
      </c>
      <c r="H181" s="87">
        <f t="shared" si="63"/>
        <v>0</v>
      </c>
      <c r="I181" s="87">
        <f t="shared" si="63"/>
        <v>0</v>
      </c>
      <c r="J181" s="87">
        <f t="shared" si="63"/>
        <v>0</v>
      </c>
      <c r="K181" s="87">
        <f>SUM(K182+K184)</f>
        <v>0</v>
      </c>
    </row>
    <row r="182" spans="1:11" ht="15" customHeight="1">
      <c r="A182" s="109">
        <v>321</v>
      </c>
      <c r="B182" s="83" t="s">
        <v>18</v>
      </c>
      <c r="C182" s="87">
        <f t="shared" si="58"/>
        <v>314060</v>
      </c>
      <c r="D182" s="87">
        <f aca="true" t="shared" si="64" ref="D182:K182">SUM(D183)</f>
        <v>0</v>
      </c>
      <c r="E182" s="87">
        <v>314060</v>
      </c>
      <c r="F182" s="87">
        <f t="shared" si="64"/>
        <v>0</v>
      </c>
      <c r="G182" s="87">
        <f t="shared" si="64"/>
        <v>0</v>
      </c>
      <c r="H182" s="87">
        <f t="shared" si="64"/>
        <v>0</v>
      </c>
      <c r="I182" s="87">
        <f t="shared" si="64"/>
        <v>0</v>
      </c>
      <c r="J182" s="87">
        <f t="shared" si="64"/>
        <v>0</v>
      </c>
      <c r="K182" s="87">
        <f t="shared" si="64"/>
        <v>0</v>
      </c>
    </row>
    <row r="183" spans="1:11" ht="15" customHeight="1" hidden="1">
      <c r="A183" s="108"/>
      <c r="B183" s="76"/>
      <c r="C183" s="88"/>
      <c r="D183" s="88"/>
      <c r="E183" s="88"/>
      <c r="F183" s="88"/>
      <c r="G183" s="88"/>
      <c r="H183" s="88"/>
      <c r="I183" s="88"/>
      <c r="J183" s="88"/>
      <c r="K183" s="88"/>
    </row>
    <row r="184" spans="1:11" ht="15" customHeight="1">
      <c r="A184" s="54">
        <v>329</v>
      </c>
      <c r="B184" s="82" t="s">
        <v>105</v>
      </c>
      <c r="C184" s="87">
        <f t="shared" si="58"/>
        <v>22350</v>
      </c>
      <c r="D184" s="86">
        <f aca="true" t="shared" si="65" ref="D184:K184">SUM(D185)</f>
        <v>0</v>
      </c>
      <c r="E184" s="86">
        <v>22350</v>
      </c>
      <c r="F184" s="86">
        <f t="shared" si="65"/>
        <v>0</v>
      </c>
      <c r="G184" s="86">
        <f t="shared" si="65"/>
        <v>0</v>
      </c>
      <c r="H184" s="86">
        <f t="shared" si="65"/>
        <v>0</v>
      </c>
      <c r="I184" s="86">
        <f t="shared" si="65"/>
        <v>0</v>
      </c>
      <c r="J184" s="86">
        <f t="shared" si="65"/>
        <v>0</v>
      </c>
      <c r="K184" s="86">
        <f t="shared" si="65"/>
        <v>0</v>
      </c>
    </row>
    <row r="185" spans="1:11" ht="15" customHeight="1" hidden="1">
      <c r="A185" s="108"/>
      <c r="B185" s="76"/>
      <c r="C185" s="88"/>
      <c r="D185" s="88"/>
      <c r="E185" s="88"/>
      <c r="F185" s="88"/>
      <c r="G185" s="88"/>
      <c r="H185" s="88"/>
      <c r="I185" s="88"/>
      <c r="J185" s="88"/>
      <c r="K185" s="88"/>
    </row>
    <row r="186" spans="1:11" ht="21" customHeight="1">
      <c r="A186" s="107" t="s">
        <v>61</v>
      </c>
      <c r="B186" s="91" t="s">
        <v>49</v>
      </c>
      <c r="C186" s="92">
        <f>SUM(C187)</f>
        <v>2000</v>
      </c>
      <c r="D186" s="92">
        <f aca="true" t="shared" si="66" ref="D186:K187">SUM(D187)</f>
        <v>0</v>
      </c>
      <c r="E186" s="92">
        <f t="shared" si="66"/>
        <v>0</v>
      </c>
      <c r="F186" s="92">
        <f t="shared" si="66"/>
        <v>0</v>
      </c>
      <c r="G186" s="92">
        <f t="shared" si="66"/>
        <v>0</v>
      </c>
      <c r="H186" s="92">
        <f t="shared" si="66"/>
        <v>2000</v>
      </c>
      <c r="I186" s="92">
        <f t="shared" si="66"/>
        <v>0</v>
      </c>
      <c r="J186" s="92">
        <f t="shared" si="66"/>
        <v>0</v>
      </c>
      <c r="K186" s="92">
        <f t="shared" si="66"/>
        <v>0</v>
      </c>
    </row>
    <row r="187" spans="1:11" ht="15" customHeight="1">
      <c r="A187" s="54">
        <v>3</v>
      </c>
      <c r="B187" s="82" t="s">
        <v>33</v>
      </c>
      <c r="C187" s="86">
        <f>D187+E187+F187+G187+H187+I187+J187+K187</f>
        <v>2000</v>
      </c>
      <c r="D187" s="86">
        <f t="shared" si="66"/>
        <v>0</v>
      </c>
      <c r="E187" s="86">
        <f t="shared" si="66"/>
        <v>0</v>
      </c>
      <c r="F187" s="86">
        <f t="shared" si="66"/>
        <v>0</v>
      </c>
      <c r="G187" s="86">
        <f t="shared" si="66"/>
        <v>0</v>
      </c>
      <c r="H187" s="86">
        <f t="shared" si="66"/>
        <v>2000</v>
      </c>
      <c r="I187" s="86">
        <f t="shared" si="66"/>
        <v>0</v>
      </c>
      <c r="J187" s="86">
        <f t="shared" si="66"/>
        <v>0</v>
      </c>
      <c r="K187" s="86">
        <f t="shared" si="66"/>
        <v>0</v>
      </c>
    </row>
    <row r="188" spans="1:11" ht="15" customHeight="1">
      <c r="A188" s="54">
        <v>32</v>
      </c>
      <c r="B188" s="82" t="s">
        <v>17</v>
      </c>
      <c r="C188" s="86">
        <f>D188+E188+F188+G188+H188+I188+J188+K188</f>
        <v>2000</v>
      </c>
      <c r="D188" s="86">
        <f>SUM(D199)</f>
        <v>0</v>
      </c>
      <c r="E188" s="86">
        <f>E189+E193+E197+E199</f>
        <v>0</v>
      </c>
      <c r="F188" s="86">
        <f aca="true" t="shared" si="67" ref="F188:K188">SUM(F199)</f>
        <v>0</v>
      </c>
      <c r="G188" s="86">
        <f t="shared" si="67"/>
        <v>0</v>
      </c>
      <c r="H188" s="86">
        <f t="shared" si="67"/>
        <v>2000</v>
      </c>
      <c r="I188" s="86">
        <f t="shared" si="67"/>
        <v>0</v>
      </c>
      <c r="J188" s="86">
        <f t="shared" si="67"/>
        <v>0</v>
      </c>
      <c r="K188" s="86">
        <f t="shared" si="67"/>
        <v>0</v>
      </c>
    </row>
    <row r="189" spans="1:11" ht="15" customHeight="1">
      <c r="A189" s="54">
        <v>321</v>
      </c>
      <c r="B189" s="82" t="s">
        <v>18</v>
      </c>
      <c r="C189" s="86">
        <f>D189+E189+F189+G189+H189+I189+J189+K189</f>
        <v>0</v>
      </c>
      <c r="D189" s="86"/>
      <c r="E189" s="86">
        <f>E190+E191+E192</f>
        <v>0</v>
      </c>
      <c r="F189" s="86"/>
      <c r="G189" s="86"/>
      <c r="H189" s="86"/>
      <c r="I189" s="86"/>
      <c r="J189" s="86"/>
      <c r="K189" s="86"/>
    </row>
    <row r="190" spans="1:11" ht="15" customHeight="1" hidden="1">
      <c r="A190" s="108"/>
      <c r="B190" s="76"/>
      <c r="C190" s="88"/>
      <c r="D190" s="86"/>
      <c r="E190" s="88"/>
      <c r="F190" s="86"/>
      <c r="G190" s="86"/>
      <c r="H190" s="86"/>
      <c r="I190" s="86"/>
      <c r="J190" s="86"/>
      <c r="K190" s="86"/>
    </row>
    <row r="191" spans="1:11" ht="15" customHeight="1" hidden="1">
      <c r="A191" s="108"/>
      <c r="B191" s="76"/>
      <c r="C191" s="88"/>
      <c r="D191" s="86"/>
      <c r="E191" s="88"/>
      <c r="F191" s="86"/>
      <c r="G191" s="86"/>
      <c r="H191" s="86"/>
      <c r="I191" s="86"/>
      <c r="J191" s="86"/>
      <c r="K191" s="86"/>
    </row>
    <row r="192" spans="1:11" ht="15" customHeight="1" hidden="1">
      <c r="A192" s="108"/>
      <c r="B192" s="76"/>
      <c r="C192" s="88"/>
      <c r="D192" s="86"/>
      <c r="E192" s="88"/>
      <c r="F192" s="86"/>
      <c r="G192" s="86"/>
      <c r="H192" s="86"/>
      <c r="I192" s="86"/>
      <c r="J192" s="86"/>
      <c r="K192" s="86"/>
    </row>
    <row r="193" spans="1:11" ht="15" customHeight="1">
      <c r="A193" s="54">
        <v>322</v>
      </c>
      <c r="B193" s="82" t="s">
        <v>19</v>
      </c>
      <c r="C193" s="86">
        <f>D193+E193+F193+G193+H193+I193+J193+K193</f>
        <v>0</v>
      </c>
      <c r="D193" s="86"/>
      <c r="E193" s="86">
        <f>E194+E195+E196</f>
        <v>0</v>
      </c>
      <c r="F193" s="86"/>
      <c r="G193" s="86"/>
      <c r="H193" s="86"/>
      <c r="I193" s="86"/>
      <c r="J193" s="86"/>
      <c r="K193" s="86"/>
    </row>
    <row r="194" spans="1:11" ht="15" customHeight="1" hidden="1">
      <c r="A194" s="108"/>
      <c r="B194" s="76"/>
      <c r="C194" s="88"/>
      <c r="D194" s="86"/>
      <c r="E194" s="88"/>
      <c r="F194" s="86"/>
      <c r="G194" s="86"/>
      <c r="H194" s="86"/>
      <c r="I194" s="86"/>
      <c r="J194" s="86"/>
      <c r="K194" s="86"/>
    </row>
    <row r="195" spans="1:11" ht="15" customHeight="1" hidden="1">
      <c r="A195" s="108"/>
      <c r="B195" s="76"/>
      <c r="C195" s="88"/>
      <c r="D195" s="86"/>
      <c r="E195" s="88"/>
      <c r="F195" s="86"/>
      <c r="G195" s="86"/>
      <c r="H195" s="86"/>
      <c r="I195" s="86"/>
      <c r="J195" s="86"/>
      <c r="K195" s="86"/>
    </row>
    <row r="196" spans="1:11" ht="15" customHeight="1" hidden="1">
      <c r="A196" s="108"/>
      <c r="B196" s="76"/>
      <c r="C196" s="88"/>
      <c r="D196" s="86"/>
      <c r="E196" s="88"/>
      <c r="F196" s="86"/>
      <c r="G196" s="86"/>
      <c r="H196" s="86"/>
      <c r="I196" s="86"/>
      <c r="J196" s="86"/>
      <c r="K196" s="86"/>
    </row>
    <row r="197" spans="1:11" ht="15" customHeight="1">
      <c r="A197" s="54">
        <v>323</v>
      </c>
      <c r="B197" s="82" t="s">
        <v>20</v>
      </c>
      <c r="C197" s="86">
        <f>D197+E197+F197+G197+H197+I197+J197+K197</f>
        <v>0</v>
      </c>
      <c r="D197" s="86"/>
      <c r="E197" s="86">
        <f>E198</f>
        <v>0</v>
      </c>
      <c r="F197" s="86"/>
      <c r="G197" s="86"/>
      <c r="H197" s="86"/>
      <c r="I197" s="86"/>
      <c r="J197" s="86"/>
      <c r="K197" s="86"/>
    </row>
    <row r="198" spans="1:11" ht="15" customHeight="1" hidden="1">
      <c r="A198" s="108"/>
      <c r="B198" s="76"/>
      <c r="C198" s="88"/>
      <c r="D198" s="86"/>
      <c r="E198" s="88"/>
      <c r="F198" s="86"/>
      <c r="G198" s="86"/>
      <c r="H198" s="86"/>
      <c r="I198" s="86"/>
      <c r="J198" s="86"/>
      <c r="K198" s="86"/>
    </row>
    <row r="199" spans="1:11" ht="15" customHeight="1">
      <c r="A199" s="54">
        <v>329</v>
      </c>
      <c r="B199" s="82" t="s">
        <v>146</v>
      </c>
      <c r="C199" s="86">
        <f>D199+E199+F199+G199+H199+I199+J199+K199</f>
        <v>2000</v>
      </c>
      <c r="D199" s="86">
        <f>SUM(D201)</f>
        <v>0</v>
      </c>
      <c r="E199" s="86">
        <f>E200+E201</f>
        <v>0</v>
      </c>
      <c r="F199" s="86">
        <f aca="true" t="shared" si="68" ref="F199:K199">SUM(F201)</f>
        <v>0</v>
      </c>
      <c r="G199" s="86">
        <f t="shared" si="68"/>
        <v>0</v>
      </c>
      <c r="H199" s="86">
        <v>2000</v>
      </c>
      <c r="I199" s="86">
        <f t="shared" si="68"/>
        <v>0</v>
      </c>
      <c r="J199" s="86">
        <f t="shared" si="68"/>
        <v>0</v>
      </c>
      <c r="K199" s="86">
        <f t="shared" si="68"/>
        <v>0</v>
      </c>
    </row>
    <row r="200" spans="1:11" ht="15" customHeight="1" hidden="1">
      <c r="A200" s="108"/>
      <c r="B200" s="76"/>
      <c r="C200" s="88"/>
      <c r="D200" s="88"/>
      <c r="E200" s="88"/>
      <c r="F200" s="88"/>
      <c r="G200" s="88"/>
      <c r="H200" s="88"/>
      <c r="I200" s="88"/>
      <c r="J200" s="88"/>
      <c r="K200" s="88"/>
    </row>
    <row r="201" spans="1:11" ht="15" customHeight="1" hidden="1">
      <c r="A201" s="108"/>
      <c r="B201" s="76"/>
      <c r="C201" s="88"/>
      <c r="D201" s="88"/>
      <c r="E201" s="88"/>
      <c r="F201" s="88"/>
      <c r="G201" s="88"/>
      <c r="H201" s="88"/>
      <c r="I201" s="88"/>
      <c r="J201" s="88"/>
      <c r="K201" s="88"/>
    </row>
    <row r="202" spans="1:11" ht="19.5" customHeight="1">
      <c r="A202" s="107" t="s">
        <v>72</v>
      </c>
      <c r="B202" s="91" t="s">
        <v>51</v>
      </c>
      <c r="C202" s="92">
        <f>SUM(C203)</f>
        <v>7410</v>
      </c>
      <c r="D202" s="92">
        <f aca="true" t="shared" si="69" ref="D202:K203">SUM(D203)</f>
        <v>0</v>
      </c>
      <c r="E202" s="92">
        <f t="shared" si="69"/>
        <v>0</v>
      </c>
      <c r="F202" s="92">
        <f t="shared" si="69"/>
        <v>0</v>
      </c>
      <c r="G202" s="92">
        <f t="shared" si="69"/>
        <v>0</v>
      </c>
      <c r="H202" s="92">
        <f t="shared" si="69"/>
        <v>7410</v>
      </c>
      <c r="I202" s="92">
        <f t="shared" si="69"/>
        <v>0</v>
      </c>
      <c r="J202" s="92">
        <f t="shared" si="69"/>
        <v>0</v>
      </c>
      <c r="K202" s="92">
        <f t="shared" si="69"/>
        <v>0</v>
      </c>
    </row>
    <row r="203" spans="1:11" ht="15" customHeight="1">
      <c r="A203" s="54">
        <v>3</v>
      </c>
      <c r="B203" s="82" t="s">
        <v>33</v>
      </c>
      <c r="C203" s="86">
        <f aca="true" t="shared" si="70" ref="C203:C208">D203+E203+F203+G203+H203+I203+J203+K203</f>
        <v>7410</v>
      </c>
      <c r="D203" s="86">
        <f t="shared" si="69"/>
        <v>0</v>
      </c>
      <c r="E203" s="86">
        <f t="shared" si="69"/>
        <v>0</v>
      </c>
      <c r="F203" s="86">
        <f t="shared" si="69"/>
        <v>0</v>
      </c>
      <c r="G203" s="86">
        <f t="shared" si="69"/>
        <v>0</v>
      </c>
      <c r="H203" s="86">
        <f t="shared" si="69"/>
        <v>7410</v>
      </c>
      <c r="I203" s="86">
        <f t="shared" si="69"/>
        <v>0</v>
      </c>
      <c r="J203" s="86">
        <f t="shared" si="69"/>
        <v>0</v>
      </c>
      <c r="K203" s="86">
        <f t="shared" si="69"/>
        <v>0</v>
      </c>
    </row>
    <row r="204" spans="1:11" ht="15" customHeight="1">
      <c r="A204" s="54">
        <v>32</v>
      </c>
      <c r="B204" s="82" t="s">
        <v>17</v>
      </c>
      <c r="C204" s="86">
        <f t="shared" si="70"/>
        <v>7410</v>
      </c>
      <c r="D204" s="86">
        <f aca="true" t="shared" si="71" ref="D204:J204">SUM(D205+D208)</f>
        <v>0</v>
      </c>
      <c r="E204" s="86">
        <f t="shared" si="71"/>
        <v>0</v>
      </c>
      <c r="F204" s="86">
        <f t="shared" si="71"/>
        <v>0</v>
      </c>
      <c r="G204" s="86">
        <f t="shared" si="71"/>
        <v>0</v>
      </c>
      <c r="H204" s="86">
        <f>H205+H208+H210</f>
        <v>7410</v>
      </c>
      <c r="I204" s="86">
        <f t="shared" si="71"/>
        <v>0</v>
      </c>
      <c r="J204" s="86">
        <f t="shared" si="71"/>
        <v>0</v>
      </c>
      <c r="K204" s="86">
        <f>SUM(K205+K208)</f>
        <v>0</v>
      </c>
    </row>
    <row r="205" spans="1:11" ht="15" customHeight="1">
      <c r="A205" s="54">
        <v>321</v>
      </c>
      <c r="B205" s="82" t="s">
        <v>18</v>
      </c>
      <c r="C205" s="86">
        <f t="shared" si="70"/>
        <v>0</v>
      </c>
      <c r="D205" s="86">
        <f aca="true" t="shared" si="72" ref="D205:K205">SUM(D206)</f>
        <v>0</v>
      </c>
      <c r="E205" s="86">
        <f>SUM(E206+E207)</f>
        <v>0</v>
      </c>
      <c r="F205" s="86">
        <f t="shared" si="72"/>
        <v>0</v>
      </c>
      <c r="G205" s="86">
        <f t="shared" si="72"/>
        <v>0</v>
      </c>
      <c r="H205" s="86">
        <f t="shared" si="72"/>
        <v>0</v>
      </c>
      <c r="I205" s="86">
        <f t="shared" si="72"/>
        <v>0</v>
      </c>
      <c r="J205" s="86">
        <f t="shared" si="72"/>
        <v>0</v>
      </c>
      <c r="K205" s="86">
        <f t="shared" si="72"/>
        <v>0</v>
      </c>
    </row>
    <row r="206" spans="1:11" ht="15" customHeight="1" hidden="1">
      <c r="A206" s="108"/>
      <c r="B206" s="76"/>
      <c r="C206" s="88"/>
      <c r="D206" s="88"/>
      <c r="E206" s="88"/>
      <c r="F206" s="88"/>
      <c r="G206" s="88"/>
      <c r="H206" s="88"/>
      <c r="I206" s="88"/>
      <c r="J206" s="88"/>
      <c r="K206" s="88"/>
    </row>
    <row r="207" spans="1:11" ht="15" customHeight="1" hidden="1">
      <c r="A207" s="108"/>
      <c r="B207" s="76"/>
      <c r="C207" s="88"/>
      <c r="D207" s="88"/>
      <c r="E207" s="88"/>
      <c r="F207" s="88"/>
      <c r="G207" s="88"/>
      <c r="H207" s="88"/>
      <c r="I207" s="88"/>
      <c r="J207" s="88"/>
      <c r="K207" s="88"/>
    </row>
    <row r="208" spans="1:11" ht="15" customHeight="1">
      <c r="A208" s="54">
        <v>323</v>
      </c>
      <c r="B208" s="82" t="s">
        <v>20</v>
      </c>
      <c r="C208" s="86">
        <f t="shared" si="70"/>
        <v>0</v>
      </c>
      <c r="D208" s="86">
        <f aca="true" t="shared" si="73" ref="D208:K208">SUM(D209)</f>
        <v>0</v>
      </c>
      <c r="E208" s="86">
        <f t="shared" si="73"/>
        <v>0</v>
      </c>
      <c r="F208" s="86">
        <f t="shared" si="73"/>
        <v>0</v>
      </c>
      <c r="G208" s="86">
        <f t="shared" si="73"/>
        <v>0</v>
      </c>
      <c r="H208" s="86">
        <f t="shared" si="73"/>
        <v>0</v>
      </c>
      <c r="I208" s="86">
        <f t="shared" si="73"/>
        <v>0</v>
      </c>
      <c r="J208" s="86">
        <f t="shared" si="73"/>
        <v>0</v>
      </c>
      <c r="K208" s="86">
        <f t="shared" si="73"/>
        <v>0</v>
      </c>
    </row>
    <row r="209" spans="1:11" ht="15" customHeight="1" hidden="1">
      <c r="A209" s="108"/>
      <c r="B209" s="76"/>
      <c r="C209" s="88"/>
      <c r="D209" s="88"/>
      <c r="E209" s="88"/>
      <c r="F209" s="88"/>
      <c r="G209" s="88"/>
      <c r="H209" s="88"/>
      <c r="I209" s="88"/>
      <c r="J209" s="88"/>
      <c r="K209" s="88"/>
    </row>
    <row r="210" spans="1:11" ht="15" customHeight="1">
      <c r="A210" s="54">
        <v>329</v>
      </c>
      <c r="B210" s="82" t="s">
        <v>146</v>
      </c>
      <c r="C210" s="86">
        <f>D210+E210+F210+G210+H210+I210</f>
        <v>7410</v>
      </c>
      <c r="D210" s="86"/>
      <c r="E210" s="86"/>
      <c r="F210" s="86"/>
      <c r="G210" s="86"/>
      <c r="H210" s="86">
        <v>7410</v>
      </c>
      <c r="I210" s="86"/>
      <c r="J210" s="86"/>
      <c r="K210" s="86"/>
    </row>
    <row r="211" spans="1:11" ht="15" customHeight="1" hidden="1">
      <c r="A211" s="108"/>
      <c r="B211" s="76"/>
      <c r="C211" s="88"/>
      <c r="D211" s="88"/>
      <c r="E211" s="88"/>
      <c r="F211" s="88"/>
      <c r="G211" s="88"/>
      <c r="H211" s="88"/>
      <c r="I211" s="88"/>
      <c r="J211" s="88"/>
      <c r="K211" s="88"/>
    </row>
    <row r="212" spans="1:11" ht="21.75" customHeight="1">
      <c r="A212" s="110" t="s">
        <v>50</v>
      </c>
      <c r="B212" s="98" t="s">
        <v>73</v>
      </c>
      <c r="C212" s="99">
        <f>SUM(C213)</f>
        <v>440625</v>
      </c>
      <c r="D212" s="99">
        <f aca="true" t="shared" si="74" ref="D212:K213">SUM(D213)</f>
        <v>0</v>
      </c>
      <c r="E212" s="99">
        <f t="shared" si="74"/>
        <v>0</v>
      </c>
      <c r="F212" s="99">
        <f t="shared" si="74"/>
        <v>0</v>
      </c>
      <c r="G212" s="99">
        <f t="shared" si="74"/>
        <v>173025</v>
      </c>
      <c r="H212" s="99">
        <f t="shared" si="74"/>
        <v>267600</v>
      </c>
      <c r="I212" s="99">
        <f t="shared" si="74"/>
        <v>0</v>
      </c>
      <c r="J212" s="99">
        <f t="shared" si="74"/>
        <v>0</v>
      </c>
      <c r="K212" s="99">
        <f t="shared" si="74"/>
        <v>0</v>
      </c>
    </row>
    <row r="213" spans="1:11" ht="15" customHeight="1">
      <c r="A213" s="111">
        <v>3</v>
      </c>
      <c r="B213" s="83" t="s">
        <v>33</v>
      </c>
      <c r="C213" s="87">
        <f>D213+E213+F213+G213+H213+I213+J213+K213</f>
        <v>440625</v>
      </c>
      <c r="D213" s="87">
        <f t="shared" si="74"/>
        <v>0</v>
      </c>
      <c r="E213" s="87">
        <f t="shared" si="74"/>
        <v>0</v>
      </c>
      <c r="F213" s="87">
        <f t="shared" si="74"/>
        <v>0</v>
      </c>
      <c r="G213" s="87">
        <f t="shared" si="74"/>
        <v>173025</v>
      </c>
      <c r="H213" s="87">
        <f t="shared" si="74"/>
        <v>267600</v>
      </c>
      <c r="I213" s="87">
        <f t="shared" si="74"/>
        <v>0</v>
      </c>
      <c r="J213" s="87">
        <f t="shared" si="74"/>
        <v>0</v>
      </c>
      <c r="K213" s="87">
        <f t="shared" si="74"/>
        <v>0</v>
      </c>
    </row>
    <row r="214" spans="1:11" ht="15" customHeight="1">
      <c r="A214" s="111">
        <v>32</v>
      </c>
      <c r="B214" s="83" t="s">
        <v>17</v>
      </c>
      <c r="C214" s="87">
        <f>D214+E214+F214+G214+H214+I214+J214+K214</f>
        <v>440625</v>
      </c>
      <c r="D214" s="87">
        <f aca="true" t="shared" si="75" ref="D214:K214">SUM(D218)</f>
        <v>0</v>
      </c>
      <c r="E214" s="87">
        <f t="shared" si="75"/>
        <v>0</v>
      </c>
      <c r="F214" s="87">
        <f t="shared" si="75"/>
        <v>0</v>
      </c>
      <c r="G214" s="87">
        <f>SUM(G218+G215+G225+G231)</f>
        <v>173025</v>
      </c>
      <c r="H214" s="87">
        <f t="shared" si="75"/>
        <v>267600</v>
      </c>
      <c r="I214" s="87">
        <f t="shared" si="75"/>
        <v>0</v>
      </c>
      <c r="J214" s="87">
        <f t="shared" si="75"/>
        <v>0</v>
      </c>
      <c r="K214" s="87">
        <f t="shared" si="75"/>
        <v>0</v>
      </c>
    </row>
    <row r="215" spans="1:11" ht="15" customHeight="1">
      <c r="A215" s="111">
        <v>321</v>
      </c>
      <c r="B215" s="83" t="s">
        <v>18</v>
      </c>
      <c r="C215" s="87">
        <f>D215+E215+F215+G215+H215+I215+J215+K215</f>
        <v>400</v>
      </c>
      <c r="D215" s="87"/>
      <c r="E215" s="87"/>
      <c r="F215" s="87"/>
      <c r="G215" s="87">
        <v>400</v>
      </c>
      <c r="H215" s="87"/>
      <c r="I215" s="87"/>
      <c r="J215" s="87"/>
      <c r="K215" s="87"/>
    </row>
    <row r="216" spans="1:11" ht="15" customHeight="1" hidden="1">
      <c r="A216" s="112"/>
      <c r="B216" s="76"/>
      <c r="C216" s="88"/>
      <c r="D216" s="88"/>
      <c r="E216" s="88"/>
      <c r="F216" s="88"/>
      <c r="G216" s="88"/>
      <c r="H216" s="88"/>
      <c r="I216" s="88"/>
      <c r="J216" s="88"/>
      <c r="K216" s="88"/>
    </row>
    <row r="217" spans="1:11" ht="15" customHeight="1" hidden="1">
      <c r="A217" s="112"/>
      <c r="B217" s="76"/>
      <c r="C217" s="88"/>
      <c r="D217" s="88"/>
      <c r="E217" s="88"/>
      <c r="F217" s="88"/>
      <c r="G217" s="88"/>
      <c r="H217" s="88"/>
      <c r="I217" s="88"/>
      <c r="J217" s="88"/>
      <c r="K217" s="88"/>
    </row>
    <row r="218" spans="1:11" ht="15" customHeight="1">
      <c r="A218" s="111">
        <v>322</v>
      </c>
      <c r="B218" s="83" t="s">
        <v>19</v>
      </c>
      <c r="C218" s="87">
        <f>D218+E218+F218+G218+H218+I218+J218+K218</f>
        <v>414500</v>
      </c>
      <c r="D218" s="87">
        <f aca="true" t="shared" si="76" ref="D218:J218">SUM(D219:D223)</f>
        <v>0</v>
      </c>
      <c r="E218" s="87">
        <f t="shared" si="76"/>
        <v>0</v>
      </c>
      <c r="F218" s="87">
        <f t="shared" si="76"/>
        <v>0</v>
      </c>
      <c r="G218" s="87">
        <v>146900</v>
      </c>
      <c r="H218" s="87">
        <v>267600</v>
      </c>
      <c r="I218" s="87">
        <f t="shared" si="76"/>
        <v>0</v>
      </c>
      <c r="J218" s="87">
        <f t="shared" si="76"/>
        <v>0</v>
      </c>
      <c r="K218" s="87">
        <f>SUM(K219:K223)</f>
        <v>0</v>
      </c>
    </row>
    <row r="219" spans="1:11" ht="15" customHeight="1" hidden="1">
      <c r="A219" s="112"/>
      <c r="B219" s="76"/>
      <c r="C219" s="88"/>
      <c r="D219" s="88"/>
      <c r="E219" s="88"/>
      <c r="F219" s="88"/>
      <c r="G219" s="88"/>
      <c r="H219" s="88"/>
      <c r="I219" s="88"/>
      <c r="J219" s="88"/>
      <c r="K219" s="88"/>
    </row>
    <row r="220" spans="1:11" ht="15" customHeight="1" hidden="1">
      <c r="A220" s="112"/>
      <c r="B220" s="76"/>
      <c r="C220" s="88"/>
      <c r="D220" s="88"/>
      <c r="E220" s="88"/>
      <c r="F220" s="88"/>
      <c r="G220" s="88"/>
      <c r="H220" s="88"/>
      <c r="I220" s="88"/>
      <c r="J220" s="88"/>
      <c r="K220" s="88"/>
    </row>
    <row r="221" spans="1:11" ht="15" customHeight="1" hidden="1">
      <c r="A221" s="112"/>
      <c r="B221" s="76"/>
      <c r="C221" s="88"/>
      <c r="D221" s="88"/>
      <c r="E221" s="88"/>
      <c r="F221" s="88"/>
      <c r="G221" s="88"/>
      <c r="H221" s="88"/>
      <c r="I221" s="88"/>
      <c r="J221" s="88"/>
      <c r="K221" s="88"/>
    </row>
    <row r="222" spans="1:11" ht="15" customHeight="1" hidden="1">
      <c r="A222" s="112"/>
      <c r="B222" s="76"/>
      <c r="C222" s="88"/>
      <c r="D222" s="88"/>
      <c r="E222" s="88"/>
      <c r="F222" s="88"/>
      <c r="G222" s="88"/>
      <c r="H222" s="88"/>
      <c r="I222" s="88"/>
      <c r="J222" s="88"/>
      <c r="K222" s="88"/>
    </row>
    <row r="223" spans="1:11" ht="15" customHeight="1" hidden="1">
      <c r="A223" s="112"/>
      <c r="B223" s="76"/>
      <c r="C223" s="88"/>
      <c r="D223" s="88"/>
      <c r="E223" s="88"/>
      <c r="F223" s="88"/>
      <c r="G223" s="88"/>
      <c r="H223" s="88"/>
      <c r="I223" s="88"/>
      <c r="J223" s="88"/>
      <c r="K223" s="88"/>
    </row>
    <row r="224" spans="1:11" ht="0.75" customHeight="1" hidden="1">
      <c r="A224" s="112"/>
      <c r="B224" s="76"/>
      <c r="C224" s="88"/>
      <c r="D224" s="88"/>
      <c r="E224" s="88"/>
      <c r="F224" s="88"/>
      <c r="G224" s="88"/>
      <c r="H224" s="88"/>
      <c r="I224" s="88"/>
      <c r="J224" s="88"/>
      <c r="K224" s="88"/>
    </row>
    <row r="225" spans="1:11" ht="15" customHeight="1">
      <c r="A225" s="111">
        <v>323</v>
      </c>
      <c r="B225" s="83" t="s">
        <v>20</v>
      </c>
      <c r="C225" s="87">
        <f>D225+E225+F225+G225+H225+I225+J225+K225</f>
        <v>25725</v>
      </c>
      <c r="D225" s="87">
        <f aca="true" t="shared" si="77" ref="D225:K225">SUM(D229)</f>
        <v>0</v>
      </c>
      <c r="E225" s="87">
        <f t="shared" si="77"/>
        <v>0</v>
      </c>
      <c r="F225" s="87">
        <f t="shared" si="77"/>
        <v>0</v>
      </c>
      <c r="G225" s="87">
        <v>25725</v>
      </c>
      <c r="H225" s="87">
        <f t="shared" si="77"/>
        <v>0</v>
      </c>
      <c r="I225" s="87">
        <f t="shared" si="77"/>
        <v>0</v>
      </c>
      <c r="J225" s="87">
        <f t="shared" si="77"/>
        <v>0</v>
      </c>
      <c r="K225" s="87">
        <f t="shared" si="77"/>
        <v>0</v>
      </c>
    </row>
    <row r="226" spans="1:11" ht="15" customHeight="1" hidden="1">
      <c r="A226" s="112"/>
      <c r="B226" s="76"/>
      <c r="C226" s="88"/>
      <c r="D226" s="88"/>
      <c r="E226" s="88"/>
      <c r="F226" s="88"/>
      <c r="G226" s="88"/>
      <c r="H226" s="88"/>
      <c r="I226" s="88"/>
      <c r="J226" s="88"/>
      <c r="K226" s="88"/>
    </row>
    <row r="227" spans="1:11" ht="15" customHeight="1" hidden="1">
      <c r="A227" s="112"/>
      <c r="B227" s="76"/>
      <c r="C227" s="88"/>
      <c r="D227" s="88"/>
      <c r="E227" s="88"/>
      <c r="F227" s="88"/>
      <c r="G227" s="88"/>
      <c r="H227" s="88"/>
      <c r="I227" s="88"/>
      <c r="J227" s="88"/>
      <c r="K227" s="88"/>
    </row>
    <row r="228" spans="1:11" ht="15" customHeight="1" hidden="1">
      <c r="A228" s="112"/>
      <c r="B228" s="76"/>
      <c r="C228" s="88"/>
      <c r="D228" s="88"/>
      <c r="E228" s="88"/>
      <c r="F228" s="88"/>
      <c r="G228" s="88"/>
      <c r="H228" s="88"/>
      <c r="I228" s="88"/>
      <c r="J228" s="88"/>
      <c r="K228" s="88"/>
    </row>
    <row r="229" spans="1:11" ht="15" customHeight="1" hidden="1">
      <c r="A229" s="112"/>
      <c r="B229" s="76"/>
      <c r="C229" s="88"/>
      <c r="D229" s="88"/>
      <c r="E229" s="88"/>
      <c r="F229" s="88"/>
      <c r="G229" s="88"/>
      <c r="H229" s="88"/>
      <c r="I229" s="88"/>
      <c r="J229" s="88"/>
      <c r="K229" s="88"/>
    </row>
    <row r="230" spans="1:11" ht="15" customHeight="1" hidden="1">
      <c r="A230" s="112"/>
      <c r="B230" s="76"/>
      <c r="C230" s="88"/>
      <c r="D230" s="88"/>
      <c r="E230" s="88"/>
      <c r="F230" s="88"/>
      <c r="G230" s="88"/>
      <c r="H230" s="88"/>
      <c r="I230" s="88"/>
      <c r="J230" s="88"/>
      <c r="K230" s="88"/>
    </row>
    <row r="231" spans="1:11" ht="15" customHeight="1">
      <c r="A231" s="120">
        <v>329</v>
      </c>
      <c r="B231" s="82" t="s">
        <v>143</v>
      </c>
      <c r="C231" s="87">
        <f>D231+E231+F231+G231+H231+I231+J231+K231</f>
        <v>0</v>
      </c>
      <c r="D231" s="119"/>
      <c r="E231" s="119"/>
      <c r="F231" s="119"/>
      <c r="G231" s="119">
        <f>G232</f>
        <v>0</v>
      </c>
      <c r="H231" s="119"/>
      <c r="I231" s="119"/>
      <c r="J231" s="119"/>
      <c r="K231" s="119"/>
    </row>
    <row r="232" spans="1:11" ht="15" customHeight="1" hidden="1">
      <c r="A232" s="112"/>
      <c r="B232" s="76"/>
      <c r="C232" s="88"/>
      <c r="D232" s="88"/>
      <c r="E232" s="88"/>
      <c r="F232" s="88"/>
      <c r="G232" s="88"/>
      <c r="H232" s="88"/>
      <c r="I232" s="88"/>
      <c r="J232" s="88"/>
      <c r="K232" s="88"/>
    </row>
    <row r="233" spans="1:11" ht="15" customHeight="1" hidden="1">
      <c r="A233" s="112"/>
      <c r="B233" s="76"/>
      <c r="C233" s="88"/>
      <c r="D233" s="88"/>
      <c r="E233" s="88"/>
      <c r="F233" s="88"/>
      <c r="G233" s="88"/>
      <c r="H233" s="88"/>
      <c r="I233" s="88"/>
      <c r="J233" s="88"/>
      <c r="K233" s="88"/>
    </row>
    <row r="234" spans="1:11" ht="22.5" customHeight="1">
      <c r="A234" s="107" t="s">
        <v>52</v>
      </c>
      <c r="B234" s="91" t="s">
        <v>74</v>
      </c>
      <c r="C234" s="92">
        <f aca="true" t="shared" si="78" ref="C234:K234">SUM(C235+C258)</f>
        <v>0</v>
      </c>
      <c r="D234" s="92">
        <f t="shared" si="78"/>
        <v>0</v>
      </c>
      <c r="E234" s="92">
        <f t="shared" si="78"/>
        <v>0</v>
      </c>
      <c r="F234" s="92">
        <f t="shared" si="78"/>
        <v>0</v>
      </c>
      <c r="G234" s="92">
        <f t="shared" si="78"/>
        <v>0</v>
      </c>
      <c r="H234" s="92">
        <f t="shared" si="78"/>
        <v>0</v>
      </c>
      <c r="I234" s="92">
        <f t="shared" si="78"/>
        <v>0</v>
      </c>
      <c r="J234" s="92">
        <f t="shared" si="78"/>
        <v>0</v>
      </c>
      <c r="K234" s="92">
        <f t="shared" si="78"/>
        <v>0</v>
      </c>
    </row>
    <row r="235" spans="1:11" ht="15" customHeight="1">
      <c r="A235" s="111">
        <v>3</v>
      </c>
      <c r="B235" s="83" t="s">
        <v>33</v>
      </c>
      <c r="C235" s="87">
        <f>SUM(C241+C236)</f>
        <v>0</v>
      </c>
      <c r="D235" s="87">
        <f aca="true" t="shared" si="79" ref="D235:K235">SUM(D241)</f>
        <v>0</v>
      </c>
      <c r="E235" s="87">
        <f t="shared" si="79"/>
        <v>0</v>
      </c>
      <c r="F235" s="87">
        <f t="shared" si="79"/>
        <v>0</v>
      </c>
      <c r="G235" s="87">
        <f t="shared" si="79"/>
        <v>0</v>
      </c>
      <c r="H235" s="87">
        <f t="shared" si="79"/>
        <v>0</v>
      </c>
      <c r="I235" s="87">
        <f>SUM(I241+I236)</f>
        <v>0</v>
      </c>
      <c r="J235" s="87">
        <f t="shared" si="79"/>
        <v>0</v>
      </c>
      <c r="K235" s="87">
        <f t="shared" si="79"/>
        <v>0</v>
      </c>
    </row>
    <row r="236" spans="1:11" ht="15" customHeight="1">
      <c r="A236" s="111">
        <v>31</v>
      </c>
      <c r="B236" s="83" t="s">
        <v>13</v>
      </c>
      <c r="C236" s="87">
        <f>D236+E236+F236+G236+H236+I236+J236+K236</f>
        <v>0</v>
      </c>
      <c r="D236" s="87"/>
      <c r="E236" s="87"/>
      <c r="F236" s="87"/>
      <c r="G236" s="87"/>
      <c r="H236" s="87"/>
      <c r="I236" s="87">
        <f>I237+I239</f>
        <v>0</v>
      </c>
      <c r="J236" s="87"/>
      <c r="K236" s="87"/>
    </row>
    <row r="237" spans="1:11" ht="15" customHeight="1">
      <c r="A237" s="111">
        <v>311</v>
      </c>
      <c r="B237" s="83" t="s">
        <v>147</v>
      </c>
      <c r="C237" s="87">
        <f>D237+E237+F237+G237+H237+I237+J237+K237</f>
        <v>0</v>
      </c>
      <c r="D237" s="87"/>
      <c r="E237" s="87"/>
      <c r="F237" s="87"/>
      <c r="G237" s="87"/>
      <c r="H237" s="87"/>
      <c r="I237" s="87">
        <f>I238</f>
        <v>0</v>
      </c>
      <c r="J237" s="87"/>
      <c r="K237" s="87"/>
    </row>
    <row r="238" spans="1:11" ht="15" customHeight="1" hidden="1">
      <c r="A238" s="112"/>
      <c r="B238" s="76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ht="15" customHeight="1">
      <c r="A239" s="111">
        <v>313</v>
      </c>
      <c r="B239" s="83" t="s">
        <v>16</v>
      </c>
      <c r="C239" s="87">
        <f>D239+E239+F239+G239+H239+I239+J239+K239</f>
        <v>0</v>
      </c>
      <c r="D239" s="87"/>
      <c r="E239" s="87"/>
      <c r="F239" s="87"/>
      <c r="G239" s="87"/>
      <c r="H239" s="87"/>
      <c r="I239" s="87">
        <f>I240</f>
        <v>0</v>
      </c>
      <c r="J239" s="87"/>
      <c r="K239" s="87"/>
    </row>
    <row r="240" spans="1:11" ht="15" customHeight="1" hidden="1">
      <c r="A240" s="112"/>
      <c r="B240" s="76"/>
      <c r="C240" s="88"/>
      <c r="D240" s="88"/>
      <c r="E240" s="88"/>
      <c r="F240" s="88"/>
      <c r="G240" s="88"/>
      <c r="H240" s="88"/>
      <c r="I240" s="88"/>
      <c r="J240" s="88"/>
      <c r="K240" s="88"/>
    </row>
    <row r="241" spans="1:11" ht="15" customHeight="1">
      <c r="A241" s="111">
        <v>32</v>
      </c>
      <c r="B241" s="83" t="s">
        <v>17</v>
      </c>
      <c r="C241" s="87">
        <f>C242+C246+C251+C256</f>
        <v>0</v>
      </c>
      <c r="D241" s="87">
        <f aca="true" t="shared" si="80" ref="D241:K241">D242+D246+D251+D256</f>
        <v>0</v>
      </c>
      <c r="E241" s="87">
        <f t="shared" si="80"/>
        <v>0</v>
      </c>
      <c r="F241" s="87">
        <f t="shared" si="80"/>
        <v>0</v>
      </c>
      <c r="G241" s="87">
        <f t="shared" si="80"/>
        <v>0</v>
      </c>
      <c r="H241" s="87">
        <f t="shared" si="80"/>
        <v>0</v>
      </c>
      <c r="I241" s="87">
        <f>I242+I246+I251+I256</f>
        <v>0</v>
      </c>
      <c r="J241" s="87">
        <f t="shared" si="80"/>
        <v>0</v>
      </c>
      <c r="K241" s="87">
        <f t="shared" si="80"/>
        <v>0</v>
      </c>
    </row>
    <row r="242" spans="1:11" ht="15" customHeight="1">
      <c r="A242" s="111">
        <v>321</v>
      </c>
      <c r="B242" s="83" t="s">
        <v>18</v>
      </c>
      <c r="C242" s="87">
        <f>SUM(C243+C244+C245)</f>
        <v>0</v>
      </c>
      <c r="D242" s="87">
        <f aca="true" t="shared" si="81" ref="D242:J242">SUM(D243+D244)</f>
        <v>0</v>
      </c>
      <c r="E242" s="87">
        <f t="shared" si="81"/>
        <v>0</v>
      </c>
      <c r="F242" s="87">
        <f t="shared" si="81"/>
        <v>0</v>
      </c>
      <c r="G242" s="87">
        <f t="shared" si="81"/>
        <v>0</v>
      </c>
      <c r="H242" s="87">
        <f t="shared" si="81"/>
        <v>0</v>
      </c>
      <c r="I242" s="87">
        <f>SUM(I243+I244+I245)</f>
        <v>0</v>
      </c>
      <c r="J242" s="87">
        <f t="shared" si="81"/>
        <v>0</v>
      </c>
      <c r="K242" s="87">
        <f>SUM(K243+K244)</f>
        <v>0</v>
      </c>
    </row>
    <row r="243" spans="1:11" ht="15" customHeight="1" hidden="1">
      <c r="A243" s="112"/>
      <c r="B243" s="76"/>
      <c r="C243" s="88"/>
      <c r="D243" s="88"/>
      <c r="E243" s="88"/>
      <c r="F243" s="88"/>
      <c r="G243" s="88"/>
      <c r="H243" s="88"/>
      <c r="I243" s="88"/>
      <c r="J243" s="88"/>
      <c r="K243" s="88"/>
    </row>
    <row r="244" spans="1:11" ht="15" customHeight="1" hidden="1">
      <c r="A244" s="112"/>
      <c r="B244" s="76"/>
      <c r="C244" s="88"/>
      <c r="D244" s="88"/>
      <c r="E244" s="88"/>
      <c r="F244" s="88"/>
      <c r="G244" s="88"/>
      <c r="H244" s="88"/>
      <c r="I244" s="88"/>
      <c r="J244" s="88"/>
      <c r="K244" s="88"/>
    </row>
    <row r="245" spans="1:11" ht="15" customHeight="1" hidden="1">
      <c r="A245" s="112"/>
      <c r="B245" s="76"/>
      <c r="C245" s="88"/>
      <c r="D245" s="88"/>
      <c r="E245" s="88"/>
      <c r="F245" s="88"/>
      <c r="G245" s="88"/>
      <c r="H245" s="88"/>
      <c r="I245" s="88"/>
      <c r="J245" s="88"/>
      <c r="K245" s="88"/>
    </row>
    <row r="246" spans="1:11" ht="15" customHeight="1">
      <c r="A246" s="120">
        <v>322</v>
      </c>
      <c r="B246" s="82" t="s">
        <v>19</v>
      </c>
      <c r="C246" s="86">
        <f>D246+E246+F246+G246+H246+I246+J246</f>
        <v>0</v>
      </c>
      <c r="D246" s="86"/>
      <c r="E246" s="86"/>
      <c r="F246" s="86"/>
      <c r="G246" s="86"/>
      <c r="H246" s="86"/>
      <c r="I246" s="86">
        <f>SUM(I247:I250)</f>
        <v>0</v>
      </c>
      <c r="J246" s="86"/>
      <c r="K246" s="86"/>
    </row>
    <row r="247" spans="1:11" ht="15" customHeight="1" hidden="1">
      <c r="A247" s="112"/>
      <c r="B247" s="76"/>
      <c r="C247" s="88"/>
      <c r="D247" s="88"/>
      <c r="E247" s="88"/>
      <c r="F247" s="88"/>
      <c r="G247" s="88"/>
      <c r="H247" s="88"/>
      <c r="I247" s="88"/>
      <c r="J247" s="88"/>
      <c r="K247" s="88"/>
    </row>
    <row r="248" spans="1:11" ht="15" customHeight="1" hidden="1">
      <c r="A248" s="112"/>
      <c r="B248" s="76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ht="15" customHeight="1" hidden="1">
      <c r="A249" s="112"/>
      <c r="B249" s="76"/>
      <c r="C249" s="88"/>
      <c r="D249" s="88"/>
      <c r="E249" s="88"/>
      <c r="F249" s="88"/>
      <c r="G249" s="88"/>
      <c r="H249" s="88"/>
      <c r="I249" s="88"/>
      <c r="J249" s="88"/>
      <c r="K249" s="88"/>
    </row>
    <row r="250" spans="1:11" ht="15" customHeight="1" hidden="1">
      <c r="A250" s="112"/>
      <c r="B250" s="76"/>
      <c r="C250" s="88"/>
      <c r="D250" s="88"/>
      <c r="E250" s="88"/>
      <c r="F250" s="88"/>
      <c r="G250" s="88"/>
      <c r="H250" s="88"/>
      <c r="I250" s="88"/>
      <c r="J250" s="88"/>
      <c r="K250" s="88"/>
    </row>
    <row r="251" spans="1:11" ht="15" customHeight="1">
      <c r="A251" s="111">
        <v>323</v>
      </c>
      <c r="B251" s="83" t="s">
        <v>20</v>
      </c>
      <c r="C251" s="87">
        <f>SUM(C253+C254+C255+C252)</f>
        <v>0</v>
      </c>
      <c r="D251" s="87">
        <f aca="true" t="shared" si="82" ref="D251:J251">SUM(D253+D255)</f>
        <v>0</v>
      </c>
      <c r="E251" s="87">
        <f t="shared" si="82"/>
        <v>0</v>
      </c>
      <c r="F251" s="87">
        <f t="shared" si="82"/>
        <v>0</v>
      </c>
      <c r="G251" s="87">
        <f t="shared" si="82"/>
        <v>0</v>
      </c>
      <c r="H251" s="87">
        <f t="shared" si="82"/>
        <v>0</v>
      </c>
      <c r="I251" s="87">
        <f>I252+I253+I254+I255</f>
        <v>0</v>
      </c>
      <c r="J251" s="87">
        <f t="shared" si="82"/>
        <v>0</v>
      </c>
      <c r="K251" s="87">
        <f>SUM(K253+K255)</f>
        <v>0</v>
      </c>
    </row>
    <row r="252" spans="1:11" ht="15" customHeight="1" hidden="1">
      <c r="A252" s="112"/>
      <c r="B252" s="76"/>
      <c r="C252" s="88"/>
      <c r="D252" s="87"/>
      <c r="E252" s="87"/>
      <c r="F252" s="87"/>
      <c r="G252" s="87"/>
      <c r="H252" s="87"/>
      <c r="I252" s="88"/>
      <c r="J252" s="87"/>
      <c r="K252" s="87"/>
    </row>
    <row r="253" spans="1:11" ht="15" customHeight="1" hidden="1">
      <c r="A253" s="112"/>
      <c r="B253" s="76"/>
      <c r="C253" s="88"/>
      <c r="D253" s="88"/>
      <c r="E253" s="88"/>
      <c r="F253" s="88"/>
      <c r="G253" s="88"/>
      <c r="H253" s="88"/>
      <c r="I253" s="88"/>
      <c r="J253" s="88"/>
      <c r="K253" s="88"/>
    </row>
    <row r="254" spans="1:11" ht="15" customHeight="1" hidden="1">
      <c r="A254" s="112"/>
      <c r="B254" s="76"/>
      <c r="C254" s="88"/>
      <c r="D254" s="88"/>
      <c r="E254" s="88"/>
      <c r="F254" s="88"/>
      <c r="G254" s="88"/>
      <c r="H254" s="88"/>
      <c r="I254" s="88"/>
      <c r="J254" s="88"/>
      <c r="K254" s="88"/>
    </row>
    <row r="255" spans="1:11" ht="15" customHeight="1" hidden="1">
      <c r="A255" s="112"/>
      <c r="B255" s="76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1" ht="15" customHeight="1">
      <c r="A256" s="120">
        <v>329</v>
      </c>
      <c r="B256" s="82" t="s">
        <v>105</v>
      </c>
      <c r="C256" s="86">
        <f>D256+E256+F256+G256+H256+I256+J256+K256</f>
        <v>0</v>
      </c>
      <c r="D256" s="86"/>
      <c r="E256" s="86"/>
      <c r="F256" s="86"/>
      <c r="G256" s="86"/>
      <c r="H256" s="86">
        <f>H257</f>
        <v>0</v>
      </c>
      <c r="I256" s="86">
        <f>I257</f>
        <v>0</v>
      </c>
      <c r="J256" s="86"/>
      <c r="K256" s="86"/>
    </row>
    <row r="257" spans="1:11" ht="15" customHeight="1" hidden="1">
      <c r="A257" s="112"/>
      <c r="B257" s="76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5" customHeight="1">
      <c r="A258" s="111">
        <v>4</v>
      </c>
      <c r="B258" s="95" t="s">
        <v>23</v>
      </c>
      <c r="C258" s="86">
        <f>D258+E258+F258+G258+H258+I258+J258+K258</f>
        <v>0</v>
      </c>
      <c r="D258" s="87">
        <f aca="true" t="shared" si="83" ref="D258:K258">SUM(D259)</f>
        <v>0</v>
      </c>
      <c r="E258" s="87">
        <f t="shared" si="83"/>
        <v>0</v>
      </c>
      <c r="F258" s="87">
        <f t="shared" si="83"/>
        <v>0</v>
      </c>
      <c r="G258" s="87">
        <f t="shared" si="83"/>
        <v>0</v>
      </c>
      <c r="H258" s="87">
        <f t="shared" si="83"/>
        <v>0</v>
      </c>
      <c r="I258" s="87">
        <f t="shared" si="83"/>
        <v>0</v>
      </c>
      <c r="J258" s="87">
        <f t="shared" si="83"/>
        <v>0</v>
      </c>
      <c r="K258" s="87">
        <f t="shared" si="83"/>
        <v>0</v>
      </c>
    </row>
    <row r="259" spans="1:11" ht="15" customHeight="1">
      <c r="A259" s="111">
        <v>42</v>
      </c>
      <c r="B259" s="95" t="s">
        <v>119</v>
      </c>
      <c r="C259" s="87">
        <f>SUM(C260)</f>
        <v>0</v>
      </c>
      <c r="D259" s="87">
        <f aca="true" t="shared" si="84" ref="D259:K259">SUM(D260)</f>
        <v>0</v>
      </c>
      <c r="E259" s="87">
        <f t="shared" si="84"/>
        <v>0</v>
      </c>
      <c r="F259" s="87">
        <f t="shared" si="84"/>
        <v>0</v>
      </c>
      <c r="G259" s="87">
        <f t="shared" si="84"/>
        <v>0</v>
      </c>
      <c r="H259" s="87">
        <f t="shared" si="84"/>
        <v>0</v>
      </c>
      <c r="I259" s="87">
        <f t="shared" si="84"/>
        <v>0</v>
      </c>
      <c r="J259" s="87">
        <f t="shared" si="84"/>
        <v>0</v>
      </c>
      <c r="K259" s="87">
        <f t="shared" si="84"/>
        <v>0</v>
      </c>
    </row>
    <row r="260" spans="1:11" ht="15" customHeight="1">
      <c r="A260" s="111">
        <v>422</v>
      </c>
      <c r="B260" s="95" t="s">
        <v>120</v>
      </c>
      <c r="C260" s="87">
        <f>C261</f>
        <v>0</v>
      </c>
      <c r="D260" s="87">
        <f aca="true" t="shared" si="85" ref="D260:K260">SUM(D262)</f>
        <v>0</v>
      </c>
      <c r="E260" s="87">
        <f t="shared" si="85"/>
        <v>0</v>
      </c>
      <c r="F260" s="87">
        <f t="shared" si="85"/>
        <v>0</v>
      </c>
      <c r="G260" s="87">
        <f t="shared" si="85"/>
        <v>0</v>
      </c>
      <c r="H260" s="87">
        <f t="shared" si="85"/>
        <v>0</v>
      </c>
      <c r="I260" s="87">
        <f>I261+I262</f>
        <v>0</v>
      </c>
      <c r="J260" s="87">
        <f t="shared" si="85"/>
        <v>0</v>
      </c>
      <c r="K260" s="87">
        <f t="shared" si="85"/>
        <v>0</v>
      </c>
    </row>
    <row r="261" spans="1:11" ht="15" customHeight="1" hidden="1">
      <c r="A261" s="112"/>
      <c r="B261" s="94"/>
      <c r="C261" s="88"/>
      <c r="D261" s="87"/>
      <c r="E261" s="87"/>
      <c r="F261" s="87"/>
      <c r="G261" s="87"/>
      <c r="H261" s="87"/>
      <c r="I261" s="88"/>
      <c r="J261" s="87"/>
      <c r="K261" s="87"/>
    </row>
    <row r="262" spans="1:11" ht="15" customHeight="1" hidden="1">
      <c r="A262" s="112"/>
      <c r="B262" s="94"/>
      <c r="C262" s="88"/>
      <c r="D262" s="88"/>
      <c r="E262" s="88"/>
      <c r="F262" s="88"/>
      <c r="G262" s="88"/>
      <c r="H262" s="88"/>
      <c r="I262" s="88"/>
      <c r="J262" s="88"/>
      <c r="K262" s="88"/>
    </row>
    <row r="263" spans="1:11" ht="24" customHeight="1">
      <c r="A263" s="107" t="s">
        <v>54</v>
      </c>
      <c r="B263" s="91" t="s">
        <v>53</v>
      </c>
      <c r="C263" s="92">
        <f>SUM(C264)</f>
        <v>0</v>
      </c>
      <c r="D263" s="92">
        <f aca="true" t="shared" si="86" ref="D263:K266">SUM(D264)</f>
        <v>0</v>
      </c>
      <c r="E263" s="92">
        <f t="shared" si="86"/>
        <v>0</v>
      </c>
      <c r="F263" s="92">
        <f t="shared" si="86"/>
        <v>0</v>
      </c>
      <c r="G263" s="92">
        <f t="shared" si="86"/>
        <v>0</v>
      </c>
      <c r="H263" s="92">
        <f t="shared" si="86"/>
        <v>0</v>
      </c>
      <c r="I263" s="92">
        <f t="shared" si="86"/>
        <v>0</v>
      </c>
      <c r="J263" s="92">
        <f t="shared" si="86"/>
        <v>0</v>
      </c>
      <c r="K263" s="92">
        <f t="shared" si="86"/>
        <v>0</v>
      </c>
    </row>
    <row r="264" spans="1:11" ht="15" customHeight="1">
      <c r="A264" s="54">
        <v>3</v>
      </c>
      <c r="B264" s="82" t="s">
        <v>33</v>
      </c>
      <c r="C264" s="86">
        <f>SUM(C265)</f>
        <v>0</v>
      </c>
      <c r="D264" s="86">
        <f t="shared" si="86"/>
        <v>0</v>
      </c>
      <c r="E264" s="86">
        <f t="shared" si="86"/>
        <v>0</v>
      </c>
      <c r="F264" s="86">
        <f t="shared" si="86"/>
        <v>0</v>
      </c>
      <c r="G264" s="86">
        <f t="shared" si="86"/>
        <v>0</v>
      </c>
      <c r="H264" s="86">
        <f t="shared" si="86"/>
        <v>0</v>
      </c>
      <c r="I264" s="86">
        <f t="shared" si="86"/>
        <v>0</v>
      </c>
      <c r="J264" s="86">
        <f t="shared" si="86"/>
        <v>0</v>
      </c>
      <c r="K264" s="86">
        <f t="shared" si="86"/>
        <v>0</v>
      </c>
    </row>
    <row r="265" spans="1:11" ht="15" customHeight="1">
      <c r="A265" s="54">
        <v>32</v>
      </c>
      <c r="B265" s="82" t="s">
        <v>17</v>
      </c>
      <c r="C265" s="86">
        <f>SUM(C266)</f>
        <v>0</v>
      </c>
      <c r="D265" s="86">
        <f t="shared" si="86"/>
        <v>0</v>
      </c>
      <c r="E265" s="86">
        <f t="shared" si="86"/>
        <v>0</v>
      </c>
      <c r="F265" s="86">
        <f t="shared" si="86"/>
        <v>0</v>
      </c>
      <c r="G265" s="86">
        <f t="shared" si="86"/>
        <v>0</v>
      </c>
      <c r="H265" s="86">
        <f t="shared" si="86"/>
        <v>0</v>
      </c>
      <c r="I265" s="86">
        <f t="shared" si="86"/>
        <v>0</v>
      </c>
      <c r="J265" s="86">
        <f t="shared" si="86"/>
        <v>0</v>
      </c>
      <c r="K265" s="86">
        <f t="shared" si="86"/>
        <v>0</v>
      </c>
    </row>
    <row r="266" spans="1:11" ht="15" customHeight="1">
      <c r="A266" s="54">
        <v>329</v>
      </c>
      <c r="B266" s="82" t="s">
        <v>105</v>
      </c>
      <c r="C266" s="86">
        <f>SUM(C267)</f>
        <v>0</v>
      </c>
      <c r="D266" s="86">
        <f t="shared" si="86"/>
        <v>0</v>
      </c>
      <c r="E266" s="86">
        <f t="shared" si="86"/>
        <v>0</v>
      </c>
      <c r="F266" s="86">
        <f t="shared" si="86"/>
        <v>0</v>
      </c>
      <c r="G266" s="86">
        <f t="shared" si="86"/>
        <v>0</v>
      </c>
      <c r="H266" s="86">
        <f t="shared" si="86"/>
        <v>0</v>
      </c>
      <c r="I266" s="86">
        <f t="shared" si="86"/>
        <v>0</v>
      </c>
      <c r="J266" s="86">
        <f t="shared" si="86"/>
        <v>0</v>
      </c>
      <c r="K266" s="86">
        <f t="shared" si="86"/>
        <v>0</v>
      </c>
    </row>
    <row r="267" spans="1:11" ht="15" customHeight="1" hidden="1">
      <c r="A267" s="108"/>
      <c r="B267" s="76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ht="24.75" customHeight="1">
      <c r="A268" s="107" t="s">
        <v>55</v>
      </c>
      <c r="B268" s="91" t="s">
        <v>75</v>
      </c>
      <c r="C268" s="92">
        <f>SUM(C269)</f>
        <v>381220</v>
      </c>
      <c r="D268" s="92">
        <f aca="true" t="shared" si="87" ref="D268:K268">SUM(D269)</f>
        <v>0</v>
      </c>
      <c r="E268" s="92">
        <f t="shared" si="87"/>
        <v>0</v>
      </c>
      <c r="F268" s="92">
        <f t="shared" si="87"/>
        <v>0</v>
      </c>
      <c r="G268" s="92">
        <f t="shared" si="87"/>
        <v>0</v>
      </c>
      <c r="H268" s="92">
        <f t="shared" si="87"/>
        <v>381220</v>
      </c>
      <c r="I268" s="92">
        <f t="shared" si="87"/>
        <v>0</v>
      </c>
      <c r="J268" s="92">
        <f t="shared" si="87"/>
        <v>0</v>
      </c>
      <c r="K268" s="92">
        <f t="shared" si="87"/>
        <v>0</v>
      </c>
    </row>
    <row r="269" spans="1:11" ht="15" customHeight="1">
      <c r="A269" s="54">
        <v>3</v>
      </c>
      <c r="B269" s="82" t="s">
        <v>33</v>
      </c>
      <c r="C269" s="86">
        <f>D269+E269+F269+G269+H269+I269+J269+K269</f>
        <v>381220</v>
      </c>
      <c r="D269" s="86">
        <f aca="true" t="shared" si="88" ref="D269:J269">SUM(D270+D277)</f>
        <v>0</v>
      </c>
      <c r="E269" s="86">
        <f t="shared" si="88"/>
        <v>0</v>
      </c>
      <c r="F269" s="86">
        <f t="shared" si="88"/>
        <v>0</v>
      </c>
      <c r="G269" s="86">
        <f t="shared" si="88"/>
        <v>0</v>
      </c>
      <c r="H269" s="86">
        <f t="shared" si="88"/>
        <v>381220</v>
      </c>
      <c r="I269" s="86">
        <f t="shared" si="88"/>
        <v>0</v>
      </c>
      <c r="J269" s="86">
        <f t="shared" si="88"/>
        <v>0</v>
      </c>
      <c r="K269" s="86">
        <f>SUM(K270+K277)</f>
        <v>0</v>
      </c>
    </row>
    <row r="270" spans="1:11" ht="15" customHeight="1">
      <c r="A270" s="54">
        <v>31</v>
      </c>
      <c r="B270" s="82" t="s">
        <v>13</v>
      </c>
      <c r="C270" s="86">
        <f>D270+E270+F270+G270+H270+I270+J270+K270</f>
        <v>299800</v>
      </c>
      <c r="D270" s="86">
        <f aca="true" t="shared" si="89" ref="D270:J270">SUM(D271+D273+D275)</f>
        <v>0</v>
      </c>
      <c r="E270" s="86">
        <f t="shared" si="89"/>
        <v>0</v>
      </c>
      <c r="F270" s="86">
        <f t="shared" si="89"/>
        <v>0</v>
      </c>
      <c r="G270" s="86">
        <f t="shared" si="89"/>
        <v>0</v>
      </c>
      <c r="H270" s="86">
        <f t="shared" si="89"/>
        <v>299800</v>
      </c>
      <c r="I270" s="86">
        <f t="shared" si="89"/>
        <v>0</v>
      </c>
      <c r="J270" s="86">
        <f t="shared" si="89"/>
        <v>0</v>
      </c>
      <c r="K270" s="86">
        <f>SUM(K271+K273+K275)</f>
        <v>0</v>
      </c>
    </row>
    <row r="271" spans="1:11" ht="15" customHeight="1">
      <c r="A271" s="54">
        <v>311</v>
      </c>
      <c r="B271" s="82" t="s">
        <v>14</v>
      </c>
      <c r="C271" s="86">
        <f>D271+E271+F271+G271+H271+I271+J271+K271</f>
        <v>250000</v>
      </c>
      <c r="D271" s="86">
        <f aca="true" t="shared" si="90" ref="D271:K271">SUM(D272)</f>
        <v>0</v>
      </c>
      <c r="E271" s="86">
        <f t="shared" si="90"/>
        <v>0</v>
      </c>
      <c r="F271" s="86">
        <f t="shared" si="90"/>
        <v>0</v>
      </c>
      <c r="G271" s="86">
        <f t="shared" si="90"/>
        <v>0</v>
      </c>
      <c r="H271" s="86">
        <v>250000</v>
      </c>
      <c r="I271" s="86">
        <f t="shared" si="90"/>
        <v>0</v>
      </c>
      <c r="J271" s="86">
        <f t="shared" si="90"/>
        <v>0</v>
      </c>
      <c r="K271" s="86">
        <f t="shared" si="90"/>
        <v>0</v>
      </c>
    </row>
    <row r="272" spans="1:11" ht="15" customHeight="1" hidden="1">
      <c r="A272" s="108"/>
      <c r="B272" s="76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5" customHeight="1">
      <c r="A273" s="54">
        <v>312</v>
      </c>
      <c r="B273" s="82" t="s">
        <v>15</v>
      </c>
      <c r="C273" s="86">
        <f>D273+E273+F273+G273+H273+I273+J273+K273</f>
        <v>8800</v>
      </c>
      <c r="D273" s="86">
        <f aca="true" t="shared" si="91" ref="D273:K273">SUM(D274)</f>
        <v>0</v>
      </c>
      <c r="E273" s="86">
        <f t="shared" si="91"/>
        <v>0</v>
      </c>
      <c r="F273" s="86">
        <f t="shared" si="91"/>
        <v>0</v>
      </c>
      <c r="G273" s="86">
        <f t="shared" si="91"/>
        <v>0</v>
      </c>
      <c r="H273" s="86">
        <v>8800</v>
      </c>
      <c r="I273" s="86">
        <f t="shared" si="91"/>
        <v>0</v>
      </c>
      <c r="J273" s="86">
        <f t="shared" si="91"/>
        <v>0</v>
      </c>
      <c r="K273" s="86">
        <f t="shared" si="91"/>
        <v>0</v>
      </c>
    </row>
    <row r="274" spans="1:11" ht="15" customHeight="1" hidden="1">
      <c r="A274" s="108"/>
      <c r="B274" s="76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ht="15" customHeight="1">
      <c r="A275" s="54">
        <v>313</v>
      </c>
      <c r="B275" s="82" t="s">
        <v>16</v>
      </c>
      <c r="C275" s="88">
        <f>D275+E275+F275+G275+H275+I275+J275+K275</f>
        <v>41000</v>
      </c>
      <c r="D275" s="86">
        <f aca="true" t="shared" si="92" ref="D275:K275">SUM(D276)</f>
        <v>0</v>
      </c>
      <c r="E275" s="86">
        <f t="shared" si="92"/>
        <v>0</v>
      </c>
      <c r="F275" s="86">
        <f t="shared" si="92"/>
        <v>0</v>
      </c>
      <c r="G275" s="86">
        <f t="shared" si="92"/>
        <v>0</v>
      </c>
      <c r="H275" s="86">
        <v>41000</v>
      </c>
      <c r="I275" s="86">
        <f t="shared" si="92"/>
        <v>0</v>
      </c>
      <c r="J275" s="86">
        <f t="shared" si="92"/>
        <v>0</v>
      </c>
      <c r="K275" s="86">
        <f t="shared" si="92"/>
        <v>0</v>
      </c>
    </row>
    <row r="276" spans="1:11" ht="15" customHeight="1" hidden="1">
      <c r="A276" s="108"/>
      <c r="B276" s="76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5" customHeight="1">
      <c r="A277" s="54">
        <v>32</v>
      </c>
      <c r="B277" s="82" t="s">
        <v>17</v>
      </c>
      <c r="C277" s="86">
        <f>D277+E277+F277+G277+H277+I277+J277+K277</f>
        <v>81420</v>
      </c>
      <c r="D277" s="86">
        <f aca="true" t="shared" si="93" ref="D277:J277">SUM(D278+D282+D286)</f>
        <v>0</v>
      </c>
      <c r="E277" s="86">
        <f t="shared" si="93"/>
        <v>0</v>
      </c>
      <c r="F277" s="86">
        <f t="shared" si="93"/>
        <v>0</v>
      </c>
      <c r="G277" s="86">
        <f t="shared" si="93"/>
        <v>0</v>
      </c>
      <c r="H277" s="86">
        <f t="shared" si="93"/>
        <v>81420</v>
      </c>
      <c r="I277" s="86">
        <f t="shared" si="93"/>
        <v>0</v>
      </c>
      <c r="J277" s="86">
        <f t="shared" si="93"/>
        <v>0</v>
      </c>
      <c r="K277" s="86">
        <f>SUM(K278+K282+K286)</f>
        <v>0</v>
      </c>
    </row>
    <row r="278" spans="1:11" ht="15" customHeight="1">
      <c r="A278" s="54">
        <v>321</v>
      </c>
      <c r="B278" s="82" t="s">
        <v>18</v>
      </c>
      <c r="C278" s="86">
        <f>D278+E278+F278+G278+H278+I278+J278+K278</f>
        <v>16520</v>
      </c>
      <c r="D278" s="86">
        <f aca="true" t="shared" si="94" ref="D278:K278">SUM(D280)</f>
        <v>0</v>
      </c>
      <c r="E278" s="86">
        <f t="shared" si="94"/>
        <v>0</v>
      </c>
      <c r="F278" s="86">
        <f t="shared" si="94"/>
        <v>0</v>
      </c>
      <c r="G278" s="86">
        <f>G279+G280+G281</f>
        <v>0</v>
      </c>
      <c r="H278" s="86">
        <v>16520</v>
      </c>
      <c r="I278" s="86">
        <f t="shared" si="94"/>
        <v>0</v>
      </c>
      <c r="J278" s="86">
        <f t="shared" si="94"/>
        <v>0</v>
      </c>
      <c r="K278" s="86">
        <f t="shared" si="94"/>
        <v>0</v>
      </c>
    </row>
    <row r="279" spans="1:11" ht="15" customHeight="1" hidden="1">
      <c r="A279" s="108"/>
      <c r="B279" s="76"/>
      <c r="C279" s="88"/>
      <c r="D279" s="88"/>
      <c r="E279" s="88"/>
      <c r="F279" s="88"/>
      <c r="G279" s="88"/>
      <c r="H279" s="88"/>
      <c r="I279" s="88"/>
      <c r="J279" s="88"/>
      <c r="K279" s="88"/>
    </row>
    <row r="280" spans="1:11" ht="15" customHeight="1" hidden="1">
      <c r="A280" s="108"/>
      <c r="B280" s="76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5" customHeight="1" hidden="1">
      <c r="A281" s="108"/>
      <c r="B281" s="76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15" customHeight="1">
      <c r="A282" s="54">
        <v>322</v>
      </c>
      <c r="B282" s="82" t="s">
        <v>19</v>
      </c>
      <c r="C282" s="86">
        <f>D282+E282+F282+G282+H282+I282+J282+K282</f>
        <v>0</v>
      </c>
      <c r="D282" s="86">
        <f aca="true" t="shared" si="95" ref="D282:J282">SUM(D283+D284)</f>
        <v>0</v>
      </c>
      <c r="E282" s="86">
        <f t="shared" si="95"/>
        <v>0</v>
      </c>
      <c r="F282" s="86">
        <f t="shared" si="95"/>
        <v>0</v>
      </c>
      <c r="G282" s="86">
        <f>SUM(G283+G284+G285)</f>
        <v>0</v>
      </c>
      <c r="H282" s="86"/>
      <c r="I282" s="86">
        <f t="shared" si="95"/>
        <v>0</v>
      </c>
      <c r="J282" s="86">
        <f t="shared" si="95"/>
        <v>0</v>
      </c>
      <c r="K282" s="86">
        <f>SUM(K283+K284)</f>
        <v>0</v>
      </c>
    </row>
    <row r="283" spans="1:11" ht="15" customHeight="1" hidden="1">
      <c r="A283" s="108"/>
      <c r="B283" s="76"/>
      <c r="C283" s="88"/>
      <c r="D283" s="88"/>
      <c r="E283" s="88"/>
      <c r="F283" s="88"/>
      <c r="G283" s="88"/>
      <c r="H283" s="88"/>
      <c r="I283" s="88"/>
      <c r="J283" s="88"/>
      <c r="K283" s="88"/>
    </row>
    <row r="284" spans="1:11" ht="15" customHeight="1" hidden="1">
      <c r="A284" s="108"/>
      <c r="B284" s="76"/>
      <c r="C284" s="88"/>
      <c r="D284" s="88"/>
      <c r="E284" s="88"/>
      <c r="F284" s="88"/>
      <c r="G284" s="88"/>
      <c r="H284" s="88"/>
      <c r="I284" s="88"/>
      <c r="J284" s="88"/>
      <c r="K284" s="88"/>
    </row>
    <row r="285" spans="1:11" ht="15" customHeight="1" hidden="1">
      <c r="A285" s="108"/>
      <c r="B285" s="76"/>
      <c r="C285" s="88"/>
      <c r="D285" s="88"/>
      <c r="E285" s="88"/>
      <c r="F285" s="88"/>
      <c r="G285" s="88"/>
      <c r="H285" s="88"/>
      <c r="I285" s="88"/>
      <c r="J285" s="88"/>
      <c r="K285" s="88"/>
    </row>
    <row r="286" spans="1:11" ht="15" customHeight="1">
      <c r="A286" s="54">
        <v>323</v>
      </c>
      <c r="B286" s="82" t="s">
        <v>20</v>
      </c>
      <c r="C286" s="86">
        <f>D286+E286+F286+G286+H286+I286+J286+K286</f>
        <v>64900</v>
      </c>
      <c r="D286" s="86">
        <f aca="true" t="shared" si="96" ref="D286:J286">SUM(D287+D288)</f>
        <v>0</v>
      </c>
      <c r="E286" s="86">
        <f t="shared" si="96"/>
        <v>0</v>
      </c>
      <c r="F286" s="86">
        <f t="shared" si="96"/>
        <v>0</v>
      </c>
      <c r="G286" s="86">
        <f t="shared" si="96"/>
        <v>0</v>
      </c>
      <c r="H286" s="86">
        <v>64900</v>
      </c>
      <c r="I286" s="86">
        <f t="shared" si="96"/>
        <v>0</v>
      </c>
      <c r="J286" s="86">
        <f t="shared" si="96"/>
        <v>0</v>
      </c>
      <c r="K286" s="86">
        <f>SUM(K287+K288)</f>
        <v>0</v>
      </c>
    </row>
    <row r="287" spans="1:11" ht="15" customHeight="1" hidden="1">
      <c r="A287" s="108"/>
      <c r="B287" s="76"/>
      <c r="C287" s="88"/>
      <c r="D287" s="88"/>
      <c r="E287" s="88"/>
      <c r="F287" s="88"/>
      <c r="G287" s="88"/>
      <c r="H287" s="88"/>
      <c r="I287" s="88"/>
      <c r="J287" s="88"/>
      <c r="K287" s="88"/>
    </row>
    <row r="288" spans="1:11" ht="15" customHeight="1" hidden="1">
      <c r="A288" s="108"/>
      <c r="B288" s="76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20.25" customHeight="1">
      <c r="A289" s="107" t="s">
        <v>76</v>
      </c>
      <c r="B289" s="91" t="s">
        <v>57</v>
      </c>
      <c r="C289" s="92">
        <f>SUM(C290)</f>
        <v>0</v>
      </c>
      <c r="D289" s="92">
        <f aca="true" t="shared" si="97" ref="D289:K290">SUM(D290)</f>
        <v>0</v>
      </c>
      <c r="E289" s="92">
        <f t="shared" si="97"/>
        <v>0</v>
      </c>
      <c r="F289" s="92">
        <f t="shared" si="97"/>
        <v>0</v>
      </c>
      <c r="G289" s="92">
        <f t="shared" si="97"/>
        <v>0</v>
      </c>
      <c r="H289" s="92">
        <f t="shared" si="97"/>
        <v>0</v>
      </c>
      <c r="I289" s="92">
        <f t="shared" si="97"/>
        <v>0</v>
      </c>
      <c r="J289" s="92">
        <f t="shared" si="97"/>
        <v>0</v>
      </c>
      <c r="K289" s="92">
        <f t="shared" si="97"/>
        <v>0</v>
      </c>
    </row>
    <row r="290" spans="1:11" ht="15" customHeight="1">
      <c r="A290" s="54">
        <v>3</v>
      </c>
      <c r="B290" s="82" t="s">
        <v>33</v>
      </c>
      <c r="C290" s="86">
        <f>SUM(C291)</f>
        <v>0</v>
      </c>
      <c r="D290" s="86">
        <f t="shared" si="97"/>
        <v>0</v>
      </c>
      <c r="E290" s="86">
        <f t="shared" si="97"/>
        <v>0</v>
      </c>
      <c r="F290" s="86">
        <f t="shared" si="97"/>
        <v>0</v>
      </c>
      <c r="G290" s="86">
        <f t="shared" si="97"/>
        <v>0</v>
      </c>
      <c r="H290" s="86">
        <f t="shared" si="97"/>
        <v>0</v>
      </c>
      <c r="I290" s="86">
        <f t="shared" si="97"/>
        <v>0</v>
      </c>
      <c r="J290" s="86">
        <f t="shared" si="97"/>
        <v>0</v>
      </c>
      <c r="K290" s="86">
        <f t="shared" si="97"/>
        <v>0</v>
      </c>
    </row>
    <row r="291" spans="1:11" ht="15" customHeight="1">
      <c r="A291" s="54">
        <v>32</v>
      </c>
      <c r="B291" s="82" t="s">
        <v>17</v>
      </c>
      <c r="C291" s="86">
        <f aca="true" t="shared" si="98" ref="C291:J291">SUM(C292+C296)</f>
        <v>0</v>
      </c>
      <c r="D291" s="86">
        <f t="shared" si="98"/>
        <v>0</v>
      </c>
      <c r="E291" s="86">
        <f t="shared" si="98"/>
        <v>0</v>
      </c>
      <c r="F291" s="86">
        <f t="shared" si="98"/>
        <v>0</v>
      </c>
      <c r="G291" s="86">
        <f t="shared" si="98"/>
        <v>0</v>
      </c>
      <c r="H291" s="86">
        <f t="shared" si="98"/>
        <v>0</v>
      </c>
      <c r="I291" s="86">
        <f t="shared" si="98"/>
        <v>0</v>
      </c>
      <c r="J291" s="86">
        <f t="shared" si="98"/>
        <v>0</v>
      </c>
      <c r="K291" s="86">
        <f>SUM(K292+K296)</f>
        <v>0</v>
      </c>
    </row>
    <row r="292" spans="1:11" ht="14.25" customHeight="1">
      <c r="A292" s="54">
        <v>321</v>
      </c>
      <c r="B292" s="82" t="s">
        <v>18</v>
      </c>
      <c r="C292" s="86">
        <f aca="true" t="shared" si="99" ref="C292:K292">SUM(C294)</f>
        <v>0</v>
      </c>
      <c r="D292" s="86">
        <f t="shared" si="99"/>
        <v>0</v>
      </c>
      <c r="E292" s="86">
        <f t="shared" si="99"/>
        <v>0</v>
      </c>
      <c r="F292" s="86">
        <f t="shared" si="99"/>
        <v>0</v>
      </c>
      <c r="G292" s="86">
        <f t="shared" si="99"/>
        <v>0</v>
      </c>
      <c r="H292" s="86">
        <f t="shared" si="99"/>
        <v>0</v>
      </c>
      <c r="I292" s="86">
        <f t="shared" si="99"/>
        <v>0</v>
      </c>
      <c r="J292" s="86">
        <f t="shared" si="99"/>
        <v>0</v>
      </c>
      <c r="K292" s="86">
        <f t="shared" si="99"/>
        <v>0</v>
      </c>
    </row>
    <row r="293" spans="1:11" ht="15" customHeight="1" hidden="1">
      <c r="A293" s="54"/>
      <c r="B293" s="82"/>
      <c r="C293" s="86"/>
      <c r="D293" s="86"/>
      <c r="E293" s="86"/>
      <c r="F293" s="86"/>
      <c r="G293" s="86"/>
      <c r="H293" s="86"/>
      <c r="I293" s="86"/>
      <c r="J293" s="86"/>
      <c r="K293" s="86"/>
    </row>
    <row r="294" spans="1:11" ht="15" customHeight="1" hidden="1">
      <c r="A294" s="113"/>
      <c r="B294" s="96"/>
      <c r="C294" s="97"/>
      <c r="D294" s="97"/>
      <c r="E294" s="97"/>
      <c r="F294" s="97"/>
      <c r="G294" s="97"/>
      <c r="H294" s="97"/>
      <c r="I294" s="97"/>
      <c r="J294" s="97"/>
      <c r="K294" s="97"/>
    </row>
    <row r="295" spans="1:11" ht="15" customHeight="1">
      <c r="A295" s="54">
        <v>322</v>
      </c>
      <c r="B295" s="82" t="s">
        <v>19</v>
      </c>
      <c r="C295" s="97">
        <v>0</v>
      </c>
      <c r="D295" s="97">
        <v>0</v>
      </c>
      <c r="E295" s="97">
        <v>0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0</v>
      </c>
    </row>
    <row r="296" spans="1:11" ht="15" customHeight="1">
      <c r="A296" s="54">
        <v>329</v>
      </c>
      <c r="B296" s="82" t="s">
        <v>105</v>
      </c>
      <c r="C296" s="86">
        <f>G296</f>
        <v>0</v>
      </c>
      <c r="D296" s="86">
        <f aca="true" t="shared" si="100" ref="D296:K296">SUM(D297)</f>
        <v>0</v>
      </c>
      <c r="E296" s="86">
        <f t="shared" si="100"/>
        <v>0</v>
      </c>
      <c r="F296" s="86">
        <f t="shared" si="100"/>
        <v>0</v>
      </c>
      <c r="G296" s="86"/>
      <c r="H296" s="86">
        <f t="shared" si="100"/>
        <v>0</v>
      </c>
      <c r="I296" s="86">
        <f t="shared" si="100"/>
        <v>0</v>
      </c>
      <c r="J296" s="86">
        <f t="shared" si="100"/>
        <v>0</v>
      </c>
      <c r="K296" s="86">
        <f t="shared" si="100"/>
        <v>0</v>
      </c>
    </row>
    <row r="297" spans="1:11" ht="15" customHeight="1" hidden="1">
      <c r="A297" s="108"/>
      <c r="B297" s="76"/>
      <c r="C297" s="86"/>
      <c r="D297" s="88"/>
      <c r="E297" s="88"/>
      <c r="F297" s="88"/>
      <c r="G297" s="88"/>
      <c r="H297" s="88"/>
      <c r="I297" s="88"/>
      <c r="J297" s="88"/>
      <c r="K297" s="88"/>
    </row>
    <row r="298" spans="1:11" ht="23.25" customHeight="1">
      <c r="A298" s="107" t="s">
        <v>77</v>
      </c>
      <c r="B298" s="91" t="s">
        <v>78</v>
      </c>
      <c r="C298" s="92">
        <f>SUM(C299)</f>
        <v>0</v>
      </c>
      <c r="D298" s="92">
        <f aca="true" t="shared" si="101" ref="D298:K301">SUM(D299)</f>
        <v>0</v>
      </c>
      <c r="E298" s="92">
        <f t="shared" si="101"/>
        <v>0</v>
      </c>
      <c r="F298" s="92">
        <f t="shared" si="101"/>
        <v>0</v>
      </c>
      <c r="G298" s="92">
        <f t="shared" si="101"/>
        <v>0</v>
      </c>
      <c r="H298" s="92">
        <f t="shared" si="101"/>
        <v>0</v>
      </c>
      <c r="I298" s="92">
        <f t="shared" si="101"/>
        <v>0</v>
      </c>
      <c r="J298" s="92">
        <f t="shared" si="101"/>
        <v>0</v>
      </c>
      <c r="K298" s="92">
        <f t="shared" si="101"/>
        <v>0</v>
      </c>
    </row>
    <row r="299" spans="1:11" ht="15" customHeight="1">
      <c r="A299" s="54">
        <v>3</v>
      </c>
      <c r="B299" s="82" t="s">
        <v>33</v>
      </c>
      <c r="C299" s="86">
        <f>SUM(C300)</f>
        <v>0</v>
      </c>
      <c r="D299" s="86">
        <f t="shared" si="101"/>
        <v>0</v>
      </c>
      <c r="E299" s="86">
        <f t="shared" si="101"/>
        <v>0</v>
      </c>
      <c r="F299" s="86">
        <f t="shared" si="101"/>
        <v>0</v>
      </c>
      <c r="G299" s="86">
        <f t="shared" si="101"/>
        <v>0</v>
      </c>
      <c r="H299" s="86">
        <f t="shared" si="101"/>
        <v>0</v>
      </c>
      <c r="I299" s="86">
        <f t="shared" si="101"/>
        <v>0</v>
      </c>
      <c r="J299" s="86">
        <f t="shared" si="101"/>
        <v>0</v>
      </c>
      <c r="K299" s="86">
        <f t="shared" si="101"/>
        <v>0</v>
      </c>
    </row>
    <row r="300" spans="1:11" ht="15" customHeight="1">
      <c r="A300" s="54">
        <v>32</v>
      </c>
      <c r="B300" s="82" t="s">
        <v>17</v>
      </c>
      <c r="C300" s="86">
        <f>SUM(C301)</f>
        <v>0</v>
      </c>
      <c r="D300" s="86">
        <f t="shared" si="101"/>
        <v>0</v>
      </c>
      <c r="E300" s="86">
        <f t="shared" si="101"/>
        <v>0</v>
      </c>
      <c r="F300" s="86">
        <f t="shared" si="101"/>
        <v>0</v>
      </c>
      <c r="G300" s="86">
        <f t="shared" si="101"/>
        <v>0</v>
      </c>
      <c r="H300" s="86">
        <f t="shared" si="101"/>
        <v>0</v>
      </c>
      <c r="I300" s="86">
        <f t="shared" si="101"/>
        <v>0</v>
      </c>
      <c r="J300" s="86">
        <f t="shared" si="101"/>
        <v>0</v>
      </c>
      <c r="K300" s="86">
        <f t="shared" si="101"/>
        <v>0</v>
      </c>
    </row>
    <row r="301" spans="1:11" ht="15" customHeight="1">
      <c r="A301" s="54">
        <v>329</v>
      </c>
      <c r="B301" s="82" t="s">
        <v>105</v>
      </c>
      <c r="C301" s="86">
        <f>SUM(C302)</f>
        <v>0</v>
      </c>
      <c r="D301" s="86">
        <f t="shared" si="101"/>
        <v>0</v>
      </c>
      <c r="E301" s="86">
        <f t="shared" si="101"/>
        <v>0</v>
      </c>
      <c r="F301" s="86">
        <f t="shared" si="101"/>
        <v>0</v>
      </c>
      <c r="G301" s="86">
        <f t="shared" si="101"/>
        <v>0</v>
      </c>
      <c r="H301" s="86">
        <f t="shared" si="101"/>
        <v>0</v>
      </c>
      <c r="I301" s="86">
        <f t="shared" si="101"/>
        <v>0</v>
      </c>
      <c r="J301" s="86">
        <f t="shared" si="101"/>
        <v>0</v>
      </c>
      <c r="K301" s="86"/>
    </row>
    <row r="302" spans="1:11" ht="0.75" customHeight="1">
      <c r="A302" s="108"/>
      <c r="B302" s="76"/>
      <c r="C302" s="88"/>
      <c r="D302" s="88"/>
      <c r="E302" s="88"/>
      <c r="F302" s="88"/>
      <c r="G302" s="88"/>
      <c r="H302" s="88"/>
      <c r="I302" s="88"/>
      <c r="J302" s="88"/>
      <c r="K302" s="88"/>
    </row>
    <row r="303" spans="1:11" ht="24" customHeight="1">
      <c r="A303" s="107" t="s">
        <v>79</v>
      </c>
      <c r="B303" s="91" t="s">
        <v>56</v>
      </c>
      <c r="C303" s="92">
        <f aca="true" t="shared" si="102" ref="C303:C311">SUM(D303:K303)</f>
        <v>0</v>
      </c>
      <c r="D303" s="92">
        <f>D304</f>
        <v>0</v>
      </c>
      <c r="E303" s="92">
        <f aca="true" t="shared" si="103" ref="E303:K304">E304</f>
        <v>0</v>
      </c>
      <c r="F303" s="92">
        <f t="shared" si="103"/>
        <v>0</v>
      </c>
      <c r="G303" s="92">
        <f t="shared" si="103"/>
        <v>0</v>
      </c>
      <c r="H303" s="92">
        <f t="shared" si="103"/>
        <v>0</v>
      </c>
      <c r="I303" s="92">
        <f t="shared" si="103"/>
        <v>0</v>
      </c>
      <c r="J303" s="92">
        <f t="shared" si="103"/>
        <v>0</v>
      </c>
      <c r="K303" s="92">
        <f t="shared" si="103"/>
        <v>0</v>
      </c>
    </row>
    <row r="304" spans="1:11" ht="15" customHeight="1">
      <c r="A304" s="179" t="s">
        <v>195</v>
      </c>
      <c r="B304" s="174" t="s">
        <v>33</v>
      </c>
      <c r="C304" s="182">
        <f t="shared" si="102"/>
        <v>0</v>
      </c>
      <c r="D304" s="172">
        <f>D305</f>
        <v>0</v>
      </c>
      <c r="E304" s="172">
        <f t="shared" si="103"/>
        <v>0</v>
      </c>
      <c r="F304" s="172">
        <f t="shared" si="103"/>
        <v>0</v>
      </c>
      <c r="G304" s="172">
        <f t="shared" si="103"/>
        <v>0</v>
      </c>
      <c r="H304" s="172">
        <f t="shared" si="103"/>
        <v>0</v>
      </c>
      <c r="I304" s="172">
        <f t="shared" si="103"/>
        <v>0</v>
      </c>
      <c r="J304" s="172">
        <f t="shared" si="103"/>
        <v>0</v>
      </c>
      <c r="K304" s="172">
        <f t="shared" si="103"/>
        <v>0</v>
      </c>
    </row>
    <row r="305" spans="1:11" ht="15" customHeight="1">
      <c r="A305" s="180" t="s">
        <v>196</v>
      </c>
      <c r="B305" s="176" t="s">
        <v>17</v>
      </c>
      <c r="C305" s="176">
        <f t="shared" si="102"/>
        <v>0</v>
      </c>
      <c r="D305" s="172">
        <f>D306+D308</f>
        <v>0</v>
      </c>
      <c r="E305" s="172">
        <f aca="true" t="shared" si="104" ref="E305:J305">E306+E308</f>
        <v>0</v>
      </c>
      <c r="F305" s="172">
        <f t="shared" si="104"/>
        <v>0</v>
      </c>
      <c r="G305" s="172">
        <f t="shared" si="104"/>
        <v>0</v>
      </c>
      <c r="H305" s="172">
        <f t="shared" si="104"/>
        <v>0</v>
      </c>
      <c r="I305" s="172">
        <f t="shared" si="104"/>
        <v>0</v>
      </c>
      <c r="J305" s="172">
        <f t="shared" si="104"/>
        <v>0</v>
      </c>
      <c r="K305" s="172"/>
    </row>
    <row r="306" spans="1:11" ht="15" customHeight="1">
      <c r="A306" s="180" t="s">
        <v>197</v>
      </c>
      <c r="B306" s="176" t="s">
        <v>20</v>
      </c>
      <c r="C306" s="176">
        <f t="shared" si="102"/>
        <v>0</v>
      </c>
      <c r="D306" s="172">
        <f>D307</f>
        <v>0</v>
      </c>
      <c r="E306" s="172">
        <f aca="true" t="shared" si="105" ref="E306:K306">E307</f>
        <v>0</v>
      </c>
      <c r="F306" s="172">
        <f t="shared" si="105"/>
        <v>0</v>
      </c>
      <c r="G306" s="172">
        <f t="shared" si="105"/>
        <v>0</v>
      </c>
      <c r="H306" s="172">
        <f t="shared" si="105"/>
        <v>0</v>
      </c>
      <c r="I306" s="172">
        <f t="shared" si="105"/>
        <v>0</v>
      </c>
      <c r="J306" s="172">
        <f t="shared" si="105"/>
        <v>0</v>
      </c>
      <c r="K306" s="172">
        <f t="shared" si="105"/>
        <v>0</v>
      </c>
    </row>
    <row r="307" spans="1:11" ht="15" customHeight="1" hidden="1">
      <c r="A307" s="181"/>
      <c r="B307" s="178"/>
      <c r="C307" s="178"/>
      <c r="D307" s="172"/>
      <c r="E307" s="172"/>
      <c r="F307" s="172"/>
      <c r="G307" s="172"/>
      <c r="H307" s="172"/>
      <c r="I307" s="172"/>
      <c r="J307" s="172"/>
      <c r="K307" s="172"/>
    </row>
    <row r="308" spans="1:11" ht="15" customHeight="1">
      <c r="A308" s="180" t="s">
        <v>197</v>
      </c>
      <c r="B308" s="176" t="s">
        <v>20</v>
      </c>
      <c r="C308" s="176">
        <f t="shared" si="102"/>
        <v>0</v>
      </c>
      <c r="D308" s="172">
        <f>D309</f>
        <v>0</v>
      </c>
      <c r="E308" s="172">
        <f aca="true" t="shared" si="106" ref="E308:K308">E309</f>
        <v>0</v>
      </c>
      <c r="F308" s="172">
        <f t="shared" si="106"/>
        <v>0</v>
      </c>
      <c r="G308" s="172">
        <f t="shared" si="106"/>
        <v>0</v>
      </c>
      <c r="H308" s="172">
        <f t="shared" si="106"/>
        <v>0</v>
      </c>
      <c r="I308" s="172">
        <f t="shared" si="106"/>
        <v>0</v>
      </c>
      <c r="J308" s="172">
        <f t="shared" si="106"/>
        <v>0</v>
      </c>
      <c r="K308" s="172">
        <f t="shared" si="106"/>
        <v>0</v>
      </c>
    </row>
    <row r="309" spans="1:11" ht="15" customHeight="1" hidden="1">
      <c r="A309" s="181"/>
      <c r="B309" s="178"/>
      <c r="C309" s="178"/>
      <c r="D309" s="172"/>
      <c r="E309" s="172"/>
      <c r="F309" s="172"/>
      <c r="G309" s="172"/>
      <c r="H309" s="172"/>
      <c r="I309" s="172"/>
      <c r="J309" s="172"/>
      <c r="K309" s="172"/>
    </row>
    <row r="310" spans="1:11" ht="24" customHeight="1">
      <c r="A310" s="107" t="s">
        <v>80</v>
      </c>
      <c r="B310" s="91" t="s">
        <v>81</v>
      </c>
      <c r="C310" s="92">
        <f t="shared" si="102"/>
        <v>69250</v>
      </c>
      <c r="D310" s="92">
        <f>D311</f>
        <v>0</v>
      </c>
      <c r="E310" s="92">
        <f aca="true" t="shared" si="107" ref="E310:K310">E311</f>
        <v>0</v>
      </c>
      <c r="F310" s="92">
        <f t="shared" si="107"/>
        <v>0</v>
      </c>
      <c r="G310" s="92">
        <f t="shared" si="107"/>
        <v>0</v>
      </c>
      <c r="H310" s="92">
        <f t="shared" si="107"/>
        <v>69250</v>
      </c>
      <c r="I310" s="92">
        <f t="shared" si="107"/>
        <v>0</v>
      </c>
      <c r="J310" s="92">
        <f t="shared" si="107"/>
        <v>0</v>
      </c>
      <c r="K310" s="92">
        <f t="shared" si="107"/>
        <v>0</v>
      </c>
    </row>
    <row r="311" spans="1:11" ht="15" customHeight="1">
      <c r="A311" s="173" t="s">
        <v>195</v>
      </c>
      <c r="B311" s="174" t="s">
        <v>33</v>
      </c>
      <c r="C311" s="172">
        <f t="shared" si="102"/>
        <v>69250</v>
      </c>
      <c r="D311" s="172">
        <f>D312+D315</f>
        <v>0</v>
      </c>
      <c r="E311" s="172">
        <f aca="true" t="shared" si="108" ref="E311:K311">E312+E315</f>
        <v>0</v>
      </c>
      <c r="F311" s="172">
        <f t="shared" si="108"/>
        <v>0</v>
      </c>
      <c r="G311" s="172">
        <f t="shared" si="108"/>
        <v>0</v>
      </c>
      <c r="H311" s="172">
        <f t="shared" si="108"/>
        <v>69250</v>
      </c>
      <c r="I311" s="172">
        <f t="shared" si="108"/>
        <v>0</v>
      </c>
      <c r="J311" s="172">
        <f t="shared" si="108"/>
        <v>0</v>
      </c>
      <c r="K311" s="172">
        <f t="shared" si="108"/>
        <v>0</v>
      </c>
    </row>
    <row r="312" spans="1:11" ht="15" customHeight="1">
      <c r="A312" s="175" t="s">
        <v>199</v>
      </c>
      <c r="B312" s="176" t="s">
        <v>13</v>
      </c>
      <c r="C312" s="172">
        <f>SUM(D312:K312)</f>
        <v>60250</v>
      </c>
      <c r="D312" s="172">
        <f>D313</f>
        <v>0</v>
      </c>
      <c r="E312" s="172">
        <f aca="true" t="shared" si="109" ref="E312:K313">E313</f>
        <v>0</v>
      </c>
      <c r="F312" s="172">
        <f t="shared" si="109"/>
        <v>0</v>
      </c>
      <c r="G312" s="172">
        <f t="shared" si="109"/>
        <v>0</v>
      </c>
      <c r="H312" s="172">
        <f t="shared" si="109"/>
        <v>60250</v>
      </c>
      <c r="I312" s="172">
        <f t="shared" si="109"/>
        <v>0</v>
      </c>
      <c r="J312" s="172">
        <f t="shared" si="109"/>
        <v>0</v>
      </c>
      <c r="K312" s="172">
        <f t="shared" si="109"/>
        <v>0</v>
      </c>
    </row>
    <row r="313" spans="1:11" ht="15" customHeight="1">
      <c r="A313" s="175" t="s">
        <v>200</v>
      </c>
      <c r="B313" s="176" t="s">
        <v>14</v>
      </c>
      <c r="C313" s="172">
        <f>SUM(D313:K313)</f>
        <v>60250</v>
      </c>
      <c r="D313" s="172">
        <f>D314</f>
        <v>0</v>
      </c>
      <c r="E313" s="172">
        <f t="shared" si="109"/>
        <v>0</v>
      </c>
      <c r="F313" s="172">
        <f t="shared" si="109"/>
        <v>0</v>
      </c>
      <c r="G313" s="172">
        <f t="shared" si="109"/>
        <v>0</v>
      </c>
      <c r="H313" s="172">
        <v>60250</v>
      </c>
      <c r="I313" s="172">
        <f t="shared" si="109"/>
        <v>0</v>
      </c>
      <c r="J313" s="172">
        <f t="shared" si="109"/>
        <v>0</v>
      </c>
      <c r="K313" s="172">
        <f t="shared" si="109"/>
        <v>0</v>
      </c>
    </row>
    <row r="314" spans="1:11" ht="15" customHeight="1" hidden="1">
      <c r="A314" s="177"/>
      <c r="B314" s="178"/>
      <c r="C314" s="172"/>
      <c r="D314" s="172"/>
      <c r="E314" s="172"/>
      <c r="F314" s="172"/>
      <c r="G314" s="172"/>
      <c r="H314" s="172"/>
      <c r="I314" s="172"/>
      <c r="J314" s="172"/>
      <c r="K314" s="172"/>
    </row>
    <row r="315" spans="1:11" ht="15" customHeight="1">
      <c r="A315" s="175" t="s">
        <v>196</v>
      </c>
      <c r="B315" s="176" t="s">
        <v>17</v>
      </c>
      <c r="C315" s="172">
        <f>SUM(D315:K315)</f>
        <v>9000</v>
      </c>
      <c r="D315" s="172">
        <f>D316</f>
        <v>0</v>
      </c>
      <c r="E315" s="172">
        <f aca="true" t="shared" si="110" ref="E315:K315">E316</f>
        <v>0</v>
      </c>
      <c r="F315" s="172">
        <f t="shared" si="110"/>
        <v>0</v>
      </c>
      <c r="G315" s="172">
        <f t="shared" si="110"/>
        <v>0</v>
      </c>
      <c r="H315" s="172">
        <f t="shared" si="110"/>
        <v>9000</v>
      </c>
      <c r="I315" s="172">
        <f t="shared" si="110"/>
        <v>0</v>
      </c>
      <c r="J315" s="172">
        <f t="shared" si="110"/>
        <v>0</v>
      </c>
      <c r="K315" s="172">
        <f t="shared" si="110"/>
        <v>0</v>
      </c>
    </row>
    <row r="316" spans="1:11" ht="15" customHeight="1">
      <c r="A316" s="175" t="s">
        <v>202</v>
      </c>
      <c r="B316" s="176" t="s">
        <v>18</v>
      </c>
      <c r="C316" s="172">
        <f>SUM(D316:K316)</f>
        <v>9000</v>
      </c>
      <c r="D316" s="172">
        <f>D317+D318</f>
        <v>0</v>
      </c>
      <c r="E316" s="172">
        <f aca="true" t="shared" si="111" ref="E316:K316">E317+E318</f>
        <v>0</v>
      </c>
      <c r="F316" s="172">
        <f t="shared" si="111"/>
        <v>0</v>
      </c>
      <c r="G316" s="172">
        <f t="shared" si="111"/>
        <v>0</v>
      </c>
      <c r="H316" s="172">
        <v>9000</v>
      </c>
      <c r="I316" s="172">
        <f t="shared" si="111"/>
        <v>0</v>
      </c>
      <c r="J316" s="172">
        <f t="shared" si="111"/>
        <v>0</v>
      </c>
      <c r="K316" s="172">
        <f t="shared" si="111"/>
        <v>0</v>
      </c>
    </row>
    <row r="317" spans="1:11" ht="15" customHeight="1" hidden="1">
      <c r="A317" s="177"/>
      <c r="B317" s="178"/>
      <c r="C317" s="172"/>
      <c r="D317" s="172"/>
      <c r="E317" s="172"/>
      <c r="F317" s="172"/>
      <c r="G317" s="172"/>
      <c r="H317" s="172"/>
      <c r="I317" s="172"/>
      <c r="J317" s="172"/>
      <c r="K317" s="172"/>
    </row>
    <row r="318" spans="1:11" ht="15" customHeight="1" hidden="1">
      <c r="A318" s="177"/>
      <c r="B318" s="178"/>
      <c r="C318" s="172"/>
      <c r="D318" s="172"/>
      <c r="E318" s="172"/>
      <c r="F318" s="172"/>
      <c r="G318" s="172"/>
      <c r="H318" s="172"/>
      <c r="I318" s="172"/>
      <c r="J318" s="172"/>
      <c r="K318" s="172"/>
    </row>
    <row r="319" spans="1:11" ht="24" customHeight="1">
      <c r="A319" s="107" t="s">
        <v>82</v>
      </c>
      <c r="B319" s="91" t="s">
        <v>62</v>
      </c>
      <c r="C319" s="92">
        <f aca="true" t="shared" si="112" ref="C319:K320">SUM(C320)</f>
        <v>15045</v>
      </c>
      <c r="D319" s="92">
        <f t="shared" si="112"/>
        <v>0</v>
      </c>
      <c r="E319" s="92">
        <f t="shared" si="112"/>
        <v>3000</v>
      </c>
      <c r="F319" s="92">
        <f t="shared" si="112"/>
        <v>4745</v>
      </c>
      <c r="G319" s="92">
        <f t="shared" si="112"/>
        <v>3000</v>
      </c>
      <c r="H319" s="92">
        <f t="shared" si="112"/>
        <v>0</v>
      </c>
      <c r="I319" s="92">
        <f t="shared" si="112"/>
        <v>0</v>
      </c>
      <c r="J319" s="92">
        <f t="shared" si="112"/>
        <v>4300</v>
      </c>
      <c r="K319" s="92">
        <f t="shared" si="112"/>
        <v>0</v>
      </c>
    </row>
    <row r="320" spans="1:11" ht="15.75" customHeight="1">
      <c r="A320" s="54">
        <v>4</v>
      </c>
      <c r="B320" s="93" t="s">
        <v>23</v>
      </c>
      <c r="C320" s="86">
        <f>D320+E320+F320+G320+H320+I320+J320+K320</f>
        <v>15045</v>
      </c>
      <c r="D320" s="86">
        <f t="shared" si="112"/>
        <v>0</v>
      </c>
      <c r="E320" s="86">
        <f t="shared" si="112"/>
        <v>3000</v>
      </c>
      <c r="F320" s="86">
        <f t="shared" si="112"/>
        <v>4745</v>
      </c>
      <c r="G320" s="86">
        <f t="shared" si="112"/>
        <v>3000</v>
      </c>
      <c r="H320" s="86">
        <f t="shared" si="112"/>
        <v>0</v>
      </c>
      <c r="I320" s="86">
        <f t="shared" si="112"/>
        <v>0</v>
      </c>
      <c r="J320" s="86">
        <f t="shared" si="112"/>
        <v>4300</v>
      </c>
      <c r="K320" s="86">
        <f t="shared" si="112"/>
        <v>0</v>
      </c>
    </row>
    <row r="321" spans="1:11" ht="15" customHeight="1">
      <c r="A321" s="54">
        <v>42</v>
      </c>
      <c r="B321" s="93" t="s">
        <v>119</v>
      </c>
      <c r="C321" s="86">
        <f>D321+E321+F321+G321+H321+I321+J321+K321</f>
        <v>15045</v>
      </c>
      <c r="D321" s="86">
        <f aca="true" t="shared" si="113" ref="D321:J321">SUM(D322+D329)</f>
        <v>0</v>
      </c>
      <c r="E321" s="86">
        <f t="shared" si="113"/>
        <v>3000</v>
      </c>
      <c r="F321" s="86">
        <f>F322+F329</f>
        <v>4745</v>
      </c>
      <c r="G321" s="86">
        <f t="shared" si="113"/>
        <v>3000</v>
      </c>
      <c r="H321" s="86">
        <f t="shared" si="113"/>
        <v>0</v>
      </c>
      <c r="I321" s="86">
        <f t="shared" si="113"/>
        <v>0</v>
      </c>
      <c r="J321" s="86">
        <f t="shared" si="113"/>
        <v>4300</v>
      </c>
      <c r="K321" s="86">
        <f>SUM(K322+K329)</f>
        <v>0</v>
      </c>
    </row>
    <row r="322" spans="1:11" ht="15" customHeight="1">
      <c r="A322" s="54">
        <v>422</v>
      </c>
      <c r="B322" s="93" t="s">
        <v>120</v>
      </c>
      <c r="C322" s="86">
        <f>D322+E322+F322+G322+H322+I322+J322+K322</f>
        <v>6045</v>
      </c>
      <c r="D322" s="86">
        <f>SUM(D323:D328)</f>
        <v>0</v>
      </c>
      <c r="E322" s="86">
        <f aca="true" t="shared" si="114" ref="E322:K322">SUM(E323:E328)</f>
        <v>0</v>
      </c>
      <c r="F322" s="86">
        <v>1745</v>
      </c>
      <c r="G322" s="86">
        <f t="shared" si="114"/>
        <v>0</v>
      </c>
      <c r="H322" s="86">
        <f t="shared" si="114"/>
        <v>0</v>
      </c>
      <c r="I322" s="86">
        <f t="shared" si="114"/>
        <v>0</v>
      </c>
      <c r="J322" s="86">
        <v>4300</v>
      </c>
      <c r="K322" s="86">
        <f t="shared" si="114"/>
        <v>0</v>
      </c>
    </row>
    <row r="323" spans="1:11" ht="15" customHeight="1" hidden="1">
      <c r="A323" s="108"/>
      <c r="B323" s="76"/>
      <c r="C323" s="88"/>
      <c r="D323" s="88"/>
      <c r="E323" s="88"/>
      <c r="F323" s="88"/>
      <c r="G323" s="88"/>
      <c r="H323" s="88"/>
      <c r="I323" s="88"/>
      <c r="J323" s="88"/>
      <c r="K323" s="88"/>
    </row>
    <row r="324" spans="1:11" ht="15" customHeight="1" hidden="1">
      <c r="A324" s="108"/>
      <c r="B324" s="76"/>
      <c r="C324" s="88"/>
      <c r="D324" s="88"/>
      <c r="E324" s="88"/>
      <c r="F324" s="88"/>
      <c r="G324" s="88"/>
      <c r="H324" s="88"/>
      <c r="I324" s="88"/>
      <c r="J324" s="88"/>
      <c r="K324" s="88"/>
    </row>
    <row r="325" spans="1:11" ht="15" customHeight="1" hidden="1">
      <c r="A325" s="108"/>
      <c r="B325" s="76"/>
      <c r="C325" s="88"/>
      <c r="D325" s="88"/>
      <c r="E325" s="88"/>
      <c r="F325" s="88"/>
      <c r="G325" s="88"/>
      <c r="H325" s="88"/>
      <c r="I325" s="88"/>
      <c r="J325" s="88"/>
      <c r="K325" s="88"/>
    </row>
    <row r="326" spans="1:11" ht="15" customHeight="1" hidden="1">
      <c r="A326" s="108"/>
      <c r="B326" s="76"/>
      <c r="C326" s="88"/>
      <c r="D326" s="88"/>
      <c r="E326" s="88"/>
      <c r="F326" s="88"/>
      <c r="G326" s="88"/>
      <c r="H326" s="88"/>
      <c r="I326" s="88"/>
      <c r="J326" s="88"/>
      <c r="K326" s="88"/>
    </row>
    <row r="327" spans="1:11" ht="15" customHeight="1" hidden="1">
      <c r="A327" s="108"/>
      <c r="B327" s="76"/>
      <c r="C327" s="88"/>
      <c r="D327" s="88"/>
      <c r="E327" s="88"/>
      <c r="F327" s="88"/>
      <c r="G327" s="88"/>
      <c r="H327" s="88"/>
      <c r="I327" s="88"/>
      <c r="J327" s="88"/>
      <c r="K327" s="88"/>
    </row>
    <row r="328" spans="1:11" ht="15" customHeight="1" hidden="1">
      <c r="A328" s="108"/>
      <c r="B328" s="76"/>
      <c r="C328" s="88"/>
      <c r="D328" s="88"/>
      <c r="E328" s="88"/>
      <c r="F328" s="88"/>
      <c r="G328" s="88"/>
      <c r="H328" s="88"/>
      <c r="I328" s="88"/>
      <c r="J328" s="88"/>
      <c r="K328" s="88"/>
    </row>
    <row r="329" spans="1:11" ht="15.75" customHeight="1">
      <c r="A329" s="54">
        <v>424</v>
      </c>
      <c r="B329" s="82" t="s">
        <v>211</v>
      </c>
      <c r="C329" s="86">
        <f>D329+E329+F329+G329+H329+I329+J329+K329</f>
        <v>9000</v>
      </c>
      <c r="D329" s="86">
        <f>SUM(D330)</f>
        <v>0</v>
      </c>
      <c r="E329" s="86">
        <v>3000</v>
      </c>
      <c r="F329" s="86">
        <v>3000</v>
      </c>
      <c r="G329" s="86">
        <v>3000</v>
      </c>
      <c r="H329" s="86">
        <f>SUM(H330)</f>
        <v>0</v>
      </c>
      <c r="I329" s="86">
        <f>SUM(I330)</f>
        <v>0</v>
      </c>
      <c r="J329" s="86">
        <f>SUM(J330)</f>
        <v>0</v>
      </c>
      <c r="K329" s="86">
        <f>SUM(K330)</f>
        <v>0</v>
      </c>
    </row>
    <row r="330" spans="1:11" ht="15" customHeight="1" hidden="1">
      <c r="A330" s="108"/>
      <c r="B330" s="76"/>
      <c r="C330" s="88"/>
      <c r="D330" s="88"/>
      <c r="E330" s="88"/>
      <c r="F330" s="88"/>
      <c r="G330" s="88"/>
      <c r="H330" s="88"/>
      <c r="I330" s="88"/>
      <c r="J330" s="88"/>
      <c r="K330" s="88"/>
    </row>
    <row r="331" spans="1:11" ht="22.5" customHeight="1">
      <c r="A331" s="107" t="s">
        <v>83</v>
      </c>
      <c r="B331" s="91" t="s">
        <v>64</v>
      </c>
      <c r="C331" s="92">
        <f>SUM(D331:K331)</f>
        <v>0</v>
      </c>
      <c r="D331" s="92">
        <f>D332</f>
        <v>0</v>
      </c>
      <c r="E331" s="92">
        <f aca="true" t="shared" si="115" ref="E331:K334">E332</f>
        <v>0</v>
      </c>
      <c r="F331" s="92">
        <f t="shared" si="115"/>
        <v>0</v>
      </c>
      <c r="G331" s="92">
        <f t="shared" si="115"/>
        <v>0</v>
      </c>
      <c r="H331" s="92">
        <f t="shared" si="115"/>
        <v>0</v>
      </c>
      <c r="I331" s="92">
        <f t="shared" si="115"/>
        <v>0</v>
      </c>
      <c r="J331" s="92">
        <f t="shared" si="115"/>
        <v>0</v>
      </c>
      <c r="K331" s="92">
        <f t="shared" si="115"/>
        <v>0</v>
      </c>
    </row>
    <row r="332" spans="1:11" ht="15" customHeight="1">
      <c r="A332" s="179" t="s">
        <v>40</v>
      </c>
      <c r="B332" s="174" t="s">
        <v>23</v>
      </c>
      <c r="C332" s="172">
        <f>SUM(D332:K332)</f>
        <v>0</v>
      </c>
      <c r="D332" s="172">
        <f>D333</f>
        <v>0</v>
      </c>
      <c r="E332" s="172">
        <f t="shared" si="115"/>
        <v>0</v>
      </c>
      <c r="F332" s="172">
        <f t="shared" si="115"/>
        <v>0</v>
      </c>
      <c r="G332" s="172">
        <f t="shared" si="115"/>
        <v>0</v>
      </c>
      <c r="H332" s="172">
        <f t="shared" si="115"/>
        <v>0</v>
      </c>
      <c r="I332" s="172">
        <f t="shared" si="115"/>
        <v>0</v>
      </c>
      <c r="J332" s="172">
        <f t="shared" si="115"/>
        <v>0</v>
      </c>
      <c r="K332" s="172">
        <f t="shared" si="115"/>
        <v>0</v>
      </c>
    </row>
    <row r="333" spans="1:11" ht="15" customHeight="1">
      <c r="A333" s="180" t="s">
        <v>41</v>
      </c>
      <c r="B333" s="176" t="s">
        <v>42</v>
      </c>
      <c r="C333" s="172">
        <f>SUM(D333:K333)</f>
        <v>0</v>
      </c>
      <c r="D333" s="172">
        <f>D334</f>
        <v>0</v>
      </c>
      <c r="E333" s="172">
        <f t="shared" si="115"/>
        <v>0</v>
      </c>
      <c r="F333" s="172">
        <f t="shared" si="115"/>
        <v>0</v>
      </c>
      <c r="G333" s="172">
        <f t="shared" si="115"/>
        <v>0</v>
      </c>
      <c r="H333" s="172">
        <f t="shared" si="115"/>
        <v>0</v>
      </c>
      <c r="I333" s="172">
        <f t="shared" si="115"/>
        <v>0</v>
      </c>
      <c r="J333" s="172">
        <f t="shared" si="115"/>
        <v>0</v>
      </c>
      <c r="K333" s="172">
        <f t="shared" si="115"/>
        <v>0</v>
      </c>
    </row>
    <row r="334" spans="1:11" ht="15" customHeight="1">
      <c r="A334" s="180" t="s">
        <v>43</v>
      </c>
      <c r="B334" s="176" t="s">
        <v>44</v>
      </c>
      <c r="C334" s="172">
        <f>SUM(D334:K334)</f>
        <v>0</v>
      </c>
      <c r="D334" s="172">
        <f>D335</f>
        <v>0</v>
      </c>
      <c r="E334" s="172">
        <f t="shared" si="115"/>
        <v>0</v>
      </c>
      <c r="F334" s="172">
        <f t="shared" si="115"/>
        <v>0</v>
      </c>
      <c r="G334" s="172">
        <f t="shared" si="115"/>
        <v>0</v>
      </c>
      <c r="H334" s="172">
        <f t="shared" si="115"/>
        <v>0</v>
      </c>
      <c r="I334" s="172">
        <f t="shared" si="115"/>
        <v>0</v>
      </c>
      <c r="J334" s="172">
        <f t="shared" si="115"/>
        <v>0</v>
      </c>
      <c r="K334" s="172">
        <f t="shared" si="115"/>
        <v>0</v>
      </c>
    </row>
    <row r="335" spans="1:11" ht="15" customHeight="1" hidden="1">
      <c r="A335" s="181"/>
      <c r="B335" s="178"/>
      <c r="C335" s="172"/>
      <c r="D335" s="172"/>
      <c r="E335" s="172"/>
      <c r="F335" s="172"/>
      <c r="G335" s="172"/>
      <c r="H335" s="172"/>
      <c r="I335" s="172"/>
      <c r="J335" s="172"/>
      <c r="K335" s="172"/>
    </row>
    <row r="336" spans="1:11" ht="23.25" customHeight="1">
      <c r="A336" s="110" t="s">
        <v>84</v>
      </c>
      <c r="B336" s="98" t="s">
        <v>85</v>
      </c>
      <c r="C336" s="99">
        <f>SUM(C337)</f>
        <v>0</v>
      </c>
      <c r="D336" s="99">
        <f aca="true" t="shared" si="116" ref="D336:K336">SUM(D337)</f>
        <v>0</v>
      </c>
      <c r="E336" s="99">
        <f t="shared" si="116"/>
        <v>0</v>
      </c>
      <c r="F336" s="99">
        <f t="shared" si="116"/>
        <v>0</v>
      </c>
      <c r="G336" s="99">
        <f t="shared" si="116"/>
        <v>0</v>
      </c>
      <c r="H336" s="99">
        <f t="shared" si="116"/>
        <v>0</v>
      </c>
      <c r="I336" s="99">
        <f t="shared" si="116"/>
        <v>0</v>
      </c>
      <c r="J336" s="99">
        <f t="shared" si="116"/>
        <v>0</v>
      </c>
      <c r="K336" s="99">
        <f t="shared" si="116"/>
        <v>0</v>
      </c>
    </row>
    <row r="337" spans="1:11" ht="15" customHeight="1">
      <c r="A337" s="109">
        <v>3</v>
      </c>
      <c r="B337" s="83" t="s">
        <v>33</v>
      </c>
      <c r="C337" s="87">
        <f aca="true" t="shared" si="117" ref="C337:C353">D337+E337+F337+G337+H337+I337+J337+K337</f>
        <v>0</v>
      </c>
      <c r="D337" s="87">
        <f aca="true" t="shared" si="118" ref="D337:K337">SUM(D338)</f>
        <v>0</v>
      </c>
      <c r="E337" s="87">
        <f t="shared" si="118"/>
        <v>0</v>
      </c>
      <c r="F337" s="87">
        <f t="shared" si="118"/>
        <v>0</v>
      </c>
      <c r="G337" s="87">
        <f>SUM(G338)</f>
        <v>0</v>
      </c>
      <c r="H337" s="87">
        <f t="shared" si="118"/>
        <v>0</v>
      </c>
      <c r="I337" s="87">
        <f t="shared" si="118"/>
        <v>0</v>
      </c>
      <c r="J337" s="87">
        <f t="shared" si="118"/>
        <v>0</v>
      </c>
      <c r="K337" s="87">
        <f t="shared" si="118"/>
        <v>0</v>
      </c>
    </row>
    <row r="338" spans="1:11" ht="15" customHeight="1">
      <c r="A338" s="109">
        <v>32</v>
      </c>
      <c r="B338" s="83" t="s">
        <v>17</v>
      </c>
      <c r="C338" s="87">
        <f t="shared" si="117"/>
        <v>0</v>
      </c>
      <c r="D338" s="87">
        <f aca="true" t="shared" si="119" ref="D338:K338">SUM(D341)</f>
        <v>0</v>
      </c>
      <c r="E338" s="87">
        <f t="shared" si="119"/>
        <v>0</v>
      </c>
      <c r="F338" s="87">
        <f>F339+F341</f>
        <v>0</v>
      </c>
      <c r="G338" s="87">
        <f>SUM(G341+G339)</f>
        <v>0</v>
      </c>
      <c r="H338" s="87">
        <f t="shared" si="119"/>
        <v>0</v>
      </c>
      <c r="I338" s="87">
        <f t="shared" si="119"/>
        <v>0</v>
      </c>
      <c r="J338" s="87">
        <f t="shared" si="119"/>
        <v>0</v>
      </c>
      <c r="K338" s="87">
        <f t="shared" si="119"/>
        <v>0</v>
      </c>
    </row>
    <row r="339" spans="1:11" ht="15" customHeight="1">
      <c r="A339" s="109">
        <v>322</v>
      </c>
      <c r="B339" s="83" t="s">
        <v>19</v>
      </c>
      <c r="C339" s="87">
        <f t="shared" si="117"/>
        <v>0</v>
      </c>
      <c r="D339" s="87"/>
      <c r="E339" s="87"/>
      <c r="F339" s="87">
        <f>F340</f>
        <v>0</v>
      </c>
      <c r="G339" s="87">
        <f>G340</f>
        <v>0</v>
      </c>
      <c r="H339" s="87"/>
      <c r="I339" s="87"/>
      <c r="J339" s="87"/>
      <c r="K339" s="87"/>
    </row>
    <row r="340" spans="1:11" ht="15" customHeight="1" hidden="1">
      <c r="A340" s="108"/>
      <c r="B340" s="76"/>
      <c r="C340" s="88"/>
      <c r="D340" s="88"/>
      <c r="E340" s="88"/>
      <c r="F340" s="88"/>
      <c r="G340" s="88"/>
      <c r="H340" s="88"/>
      <c r="I340" s="88"/>
      <c r="J340" s="88"/>
      <c r="K340" s="88"/>
    </row>
    <row r="341" spans="1:11" ht="15" customHeight="1">
      <c r="A341" s="109">
        <v>323</v>
      </c>
      <c r="B341" s="83" t="s">
        <v>20</v>
      </c>
      <c r="C341" s="87">
        <f t="shared" si="117"/>
        <v>0</v>
      </c>
      <c r="D341" s="87">
        <f aca="true" t="shared" si="120" ref="D341:K341">SUM(D342)</f>
        <v>0</v>
      </c>
      <c r="E341" s="87">
        <f t="shared" si="120"/>
        <v>0</v>
      </c>
      <c r="F341" s="87">
        <f t="shared" si="120"/>
        <v>0</v>
      </c>
      <c r="G341" s="87">
        <f t="shared" si="120"/>
        <v>0</v>
      </c>
      <c r="H341" s="87">
        <f t="shared" si="120"/>
        <v>0</v>
      </c>
      <c r="I341" s="87">
        <f t="shared" si="120"/>
        <v>0</v>
      </c>
      <c r="J341" s="87">
        <f t="shared" si="120"/>
        <v>0</v>
      </c>
      <c r="K341" s="87">
        <f t="shared" si="120"/>
        <v>0</v>
      </c>
    </row>
    <row r="342" spans="1:11" ht="15" customHeight="1" hidden="1">
      <c r="A342" s="108"/>
      <c r="B342" s="76"/>
      <c r="C342" s="88"/>
      <c r="D342" s="88"/>
      <c r="E342" s="88"/>
      <c r="F342" s="88"/>
      <c r="G342" s="88"/>
      <c r="H342" s="88"/>
      <c r="I342" s="88"/>
      <c r="J342" s="88"/>
      <c r="K342" s="88"/>
    </row>
    <row r="343" spans="1:11" ht="22.5" customHeight="1">
      <c r="A343" s="107" t="s">
        <v>215</v>
      </c>
      <c r="B343" s="91" t="s">
        <v>216</v>
      </c>
      <c r="C343" s="92">
        <f>SUM(D343:K343)</f>
        <v>313200</v>
      </c>
      <c r="D343" s="92">
        <f>D347</f>
        <v>0</v>
      </c>
      <c r="E343" s="92">
        <f aca="true" t="shared" si="121" ref="E343:J343">E347</f>
        <v>0</v>
      </c>
      <c r="F343" s="92">
        <f t="shared" si="121"/>
        <v>0</v>
      </c>
      <c r="G343" s="92">
        <f t="shared" si="121"/>
        <v>0</v>
      </c>
      <c r="H343" s="92">
        <f t="shared" si="121"/>
        <v>0</v>
      </c>
      <c r="I343" s="92">
        <f t="shared" si="121"/>
        <v>0</v>
      </c>
      <c r="J343" s="92">
        <f t="shared" si="121"/>
        <v>0</v>
      </c>
      <c r="K343" s="92">
        <f>K344+K351</f>
        <v>313200</v>
      </c>
    </row>
    <row r="344" spans="1:11" ht="15" customHeight="1">
      <c r="A344" s="54">
        <v>3</v>
      </c>
      <c r="B344" s="82" t="s">
        <v>33</v>
      </c>
      <c r="C344" s="87">
        <f t="shared" si="117"/>
        <v>316400</v>
      </c>
      <c r="D344" s="86">
        <f aca="true" t="shared" si="122" ref="D344:K344">SUM(D345)</f>
        <v>0</v>
      </c>
      <c r="E344" s="86">
        <f t="shared" si="122"/>
        <v>3200</v>
      </c>
      <c r="F344" s="86">
        <f t="shared" si="122"/>
        <v>0</v>
      </c>
      <c r="G344" s="86">
        <f t="shared" si="122"/>
        <v>0</v>
      </c>
      <c r="H344" s="86">
        <f t="shared" si="122"/>
        <v>0</v>
      </c>
      <c r="I344" s="86">
        <f t="shared" si="122"/>
        <v>0</v>
      </c>
      <c r="J344" s="86">
        <f t="shared" si="122"/>
        <v>0</v>
      </c>
      <c r="K344" s="86">
        <f t="shared" si="122"/>
        <v>313200</v>
      </c>
    </row>
    <row r="345" spans="1:11" ht="15" customHeight="1">
      <c r="A345" s="54">
        <v>32</v>
      </c>
      <c r="B345" s="82" t="s">
        <v>17</v>
      </c>
      <c r="C345" s="87">
        <f t="shared" si="117"/>
        <v>316400</v>
      </c>
      <c r="D345" s="86">
        <f aca="true" t="shared" si="123" ref="D345:J345">SUM(D346+D354)</f>
        <v>0</v>
      </c>
      <c r="E345" s="86">
        <f t="shared" si="123"/>
        <v>3200</v>
      </c>
      <c r="F345" s="86">
        <f t="shared" si="123"/>
        <v>0</v>
      </c>
      <c r="G345" s="86">
        <f t="shared" si="123"/>
        <v>0</v>
      </c>
      <c r="H345" s="86">
        <f t="shared" si="123"/>
        <v>0</v>
      </c>
      <c r="I345" s="86">
        <f t="shared" si="123"/>
        <v>0</v>
      </c>
      <c r="J345" s="86">
        <f t="shared" si="123"/>
        <v>0</v>
      </c>
      <c r="K345" s="86">
        <f>K346+K349</f>
        <v>313200</v>
      </c>
    </row>
    <row r="346" spans="1:11" ht="15" customHeight="1">
      <c r="A346" s="54">
        <v>321</v>
      </c>
      <c r="B346" s="82" t="s">
        <v>18</v>
      </c>
      <c r="C346" s="87">
        <f t="shared" si="117"/>
        <v>284700</v>
      </c>
      <c r="D346" s="86">
        <f aca="true" t="shared" si="124" ref="D346:J346">SUM(D348)</f>
        <v>0</v>
      </c>
      <c r="E346" s="86">
        <f t="shared" si="124"/>
        <v>0</v>
      </c>
      <c r="F346" s="86">
        <f t="shared" si="124"/>
        <v>0</v>
      </c>
      <c r="G346" s="86">
        <f t="shared" si="124"/>
        <v>0</v>
      </c>
      <c r="H346" s="86">
        <f t="shared" si="124"/>
        <v>0</v>
      </c>
      <c r="I346" s="86">
        <f t="shared" si="124"/>
        <v>0</v>
      </c>
      <c r="J346" s="86">
        <f t="shared" si="124"/>
        <v>0</v>
      </c>
      <c r="K346" s="86">
        <v>284700</v>
      </c>
    </row>
    <row r="347" spans="1:11" ht="15" customHeight="1" hidden="1">
      <c r="A347" s="54"/>
      <c r="B347" s="82"/>
      <c r="C347" s="86"/>
      <c r="D347" s="86"/>
      <c r="E347" s="86"/>
      <c r="F347" s="86"/>
      <c r="G347" s="86"/>
      <c r="H347" s="86"/>
      <c r="I347" s="86"/>
      <c r="J347" s="86"/>
      <c r="K347" s="86"/>
    </row>
    <row r="348" spans="1:11" ht="15" customHeight="1" hidden="1">
      <c r="A348" s="113"/>
      <c r="B348" s="96"/>
      <c r="C348" s="87"/>
      <c r="D348" s="97"/>
      <c r="E348" s="97"/>
      <c r="F348" s="97"/>
      <c r="G348" s="97"/>
      <c r="H348" s="97"/>
      <c r="I348" s="97"/>
      <c r="J348" s="97"/>
      <c r="K348" s="97"/>
    </row>
    <row r="349" spans="1:11" ht="15" customHeight="1">
      <c r="A349" s="54">
        <v>322</v>
      </c>
      <c r="B349" s="82" t="s">
        <v>19</v>
      </c>
      <c r="C349" s="87">
        <f t="shared" si="117"/>
        <v>28500</v>
      </c>
      <c r="D349" s="97"/>
      <c r="E349" s="97"/>
      <c r="F349" s="97"/>
      <c r="G349" s="97"/>
      <c r="H349" s="97"/>
      <c r="I349" s="97"/>
      <c r="J349" s="97"/>
      <c r="K349" s="97">
        <v>28500</v>
      </c>
    </row>
    <row r="350" spans="1:11" ht="15" customHeight="1">
      <c r="A350" s="54">
        <v>329</v>
      </c>
      <c r="B350" s="82" t="s">
        <v>105</v>
      </c>
      <c r="C350" s="87">
        <f t="shared" si="117"/>
        <v>0</v>
      </c>
      <c r="D350" s="97"/>
      <c r="E350" s="97"/>
      <c r="F350" s="97"/>
      <c r="G350" s="97"/>
      <c r="H350" s="97"/>
      <c r="I350" s="97"/>
      <c r="J350" s="97"/>
      <c r="K350" s="97"/>
    </row>
    <row r="351" spans="1:11" ht="15" customHeight="1">
      <c r="A351" s="54">
        <v>4</v>
      </c>
      <c r="B351" s="174" t="s">
        <v>23</v>
      </c>
      <c r="C351" s="87">
        <f t="shared" si="117"/>
        <v>0</v>
      </c>
      <c r="D351" s="97"/>
      <c r="E351" s="97"/>
      <c r="F351" s="97"/>
      <c r="G351" s="97"/>
      <c r="H351" s="97"/>
      <c r="I351" s="97"/>
      <c r="J351" s="97"/>
      <c r="K351" s="86">
        <f>K352</f>
        <v>0</v>
      </c>
    </row>
    <row r="352" spans="1:11" ht="15" customHeight="1">
      <c r="A352" s="54">
        <v>42</v>
      </c>
      <c r="B352" s="93" t="s">
        <v>119</v>
      </c>
      <c r="C352" s="87">
        <f t="shared" si="117"/>
        <v>0</v>
      </c>
      <c r="D352" s="97"/>
      <c r="E352" s="97"/>
      <c r="F352" s="97"/>
      <c r="G352" s="97"/>
      <c r="H352" s="97"/>
      <c r="I352" s="97"/>
      <c r="J352" s="97"/>
      <c r="K352" s="97">
        <f>K353</f>
        <v>0</v>
      </c>
    </row>
    <row r="353" spans="1:11" ht="15" customHeight="1">
      <c r="A353" s="54">
        <v>422</v>
      </c>
      <c r="B353" s="82" t="s">
        <v>120</v>
      </c>
      <c r="C353" s="87">
        <f t="shared" si="117"/>
        <v>0</v>
      </c>
      <c r="D353" s="97"/>
      <c r="E353" s="97"/>
      <c r="F353" s="97"/>
      <c r="G353" s="97"/>
      <c r="H353" s="97"/>
      <c r="I353" s="97"/>
      <c r="J353" s="97"/>
      <c r="K353" s="97">
        <v>0</v>
      </c>
    </row>
    <row r="354" spans="1:11" ht="24.75" customHeight="1">
      <c r="A354" s="107" t="s">
        <v>86</v>
      </c>
      <c r="B354" s="91" t="s">
        <v>87</v>
      </c>
      <c r="C354" s="92">
        <f>SUM(C355)</f>
        <v>3200</v>
      </c>
      <c r="D354" s="92">
        <f aca="true" t="shared" si="125" ref="D354:K354">SUM(D355)</f>
        <v>0</v>
      </c>
      <c r="E354" s="92">
        <f t="shared" si="125"/>
        <v>3200</v>
      </c>
      <c r="F354" s="92">
        <f t="shared" si="125"/>
        <v>0</v>
      </c>
      <c r="G354" s="92">
        <f t="shared" si="125"/>
        <v>0</v>
      </c>
      <c r="H354" s="92">
        <f t="shared" si="125"/>
        <v>0</v>
      </c>
      <c r="I354" s="92">
        <f t="shared" si="125"/>
        <v>0</v>
      </c>
      <c r="J354" s="92">
        <f t="shared" si="125"/>
        <v>0</v>
      </c>
      <c r="K354" s="92">
        <f t="shared" si="125"/>
        <v>0</v>
      </c>
    </row>
    <row r="355" spans="1:11" ht="15" customHeight="1">
      <c r="A355" s="54">
        <v>3</v>
      </c>
      <c r="B355" s="82" t="s">
        <v>33</v>
      </c>
      <c r="C355" s="86">
        <f>SUM(C356+C361)</f>
        <v>3200</v>
      </c>
      <c r="D355" s="86">
        <f aca="true" t="shared" si="126" ref="D355:J355">SUM(D356+D361)</f>
        <v>0</v>
      </c>
      <c r="E355" s="86">
        <f t="shared" si="126"/>
        <v>3200</v>
      </c>
      <c r="F355" s="86">
        <f t="shared" si="126"/>
        <v>0</v>
      </c>
      <c r="G355" s="86">
        <f t="shared" si="126"/>
        <v>0</v>
      </c>
      <c r="H355" s="86">
        <f t="shared" si="126"/>
        <v>0</v>
      </c>
      <c r="I355" s="86">
        <f t="shared" si="126"/>
        <v>0</v>
      </c>
      <c r="J355" s="86">
        <f t="shared" si="126"/>
        <v>0</v>
      </c>
      <c r="K355" s="86">
        <f>SUM(K356+K361)</f>
        <v>0</v>
      </c>
    </row>
    <row r="356" spans="1:11" ht="15" customHeight="1">
      <c r="A356" s="54">
        <v>32</v>
      </c>
      <c r="B356" s="82" t="s">
        <v>17</v>
      </c>
      <c r="C356" s="86">
        <f>SUM(C357+C359)</f>
        <v>0</v>
      </c>
      <c r="D356" s="86">
        <f aca="true" t="shared" si="127" ref="D356:J356">SUM(D357+D359)</f>
        <v>0</v>
      </c>
      <c r="E356" s="86">
        <f t="shared" si="127"/>
        <v>0</v>
      </c>
      <c r="F356" s="86">
        <f t="shared" si="127"/>
        <v>0</v>
      </c>
      <c r="G356" s="86">
        <f t="shared" si="127"/>
        <v>0</v>
      </c>
      <c r="H356" s="86">
        <f t="shared" si="127"/>
        <v>0</v>
      </c>
      <c r="I356" s="86">
        <f t="shared" si="127"/>
        <v>0</v>
      </c>
      <c r="J356" s="86">
        <f t="shared" si="127"/>
        <v>0</v>
      </c>
      <c r="K356" s="86">
        <f>SUM(K357+K359)</f>
        <v>0</v>
      </c>
    </row>
    <row r="357" spans="1:11" ht="15" customHeight="1">
      <c r="A357" s="54">
        <v>322</v>
      </c>
      <c r="B357" s="82" t="s">
        <v>19</v>
      </c>
      <c r="C357" s="86">
        <f>SUM(C358)</f>
        <v>0</v>
      </c>
      <c r="D357" s="86">
        <f aca="true" t="shared" si="128" ref="D357:K357">SUM(D358)</f>
        <v>0</v>
      </c>
      <c r="E357" s="86">
        <f t="shared" si="128"/>
        <v>0</v>
      </c>
      <c r="F357" s="86">
        <f t="shared" si="128"/>
        <v>0</v>
      </c>
      <c r="G357" s="86">
        <f t="shared" si="128"/>
        <v>0</v>
      </c>
      <c r="H357" s="86">
        <f t="shared" si="128"/>
        <v>0</v>
      </c>
      <c r="I357" s="86">
        <f t="shared" si="128"/>
        <v>0</v>
      </c>
      <c r="J357" s="86">
        <f t="shared" si="128"/>
        <v>0</v>
      </c>
      <c r="K357" s="86">
        <f t="shared" si="128"/>
        <v>0</v>
      </c>
    </row>
    <row r="358" spans="1:11" ht="15" customHeight="1" hidden="1">
      <c r="A358" s="108"/>
      <c r="B358" s="76"/>
      <c r="C358" s="88"/>
      <c r="D358" s="88"/>
      <c r="E358" s="88"/>
      <c r="F358" s="88"/>
      <c r="G358" s="88"/>
      <c r="H358" s="88"/>
      <c r="I358" s="88"/>
      <c r="J358" s="88"/>
      <c r="K358" s="88"/>
    </row>
    <row r="359" spans="1:11" ht="15" customHeight="1">
      <c r="A359" s="54">
        <v>329</v>
      </c>
      <c r="B359" s="82" t="s">
        <v>105</v>
      </c>
      <c r="C359" s="86">
        <f>SUM(C360)</f>
        <v>0</v>
      </c>
      <c r="D359" s="86">
        <f aca="true" t="shared" si="129" ref="D359:K359">SUM(D360)</f>
        <v>0</v>
      </c>
      <c r="E359" s="86">
        <f t="shared" si="129"/>
        <v>0</v>
      </c>
      <c r="F359" s="86">
        <f t="shared" si="129"/>
        <v>0</v>
      </c>
      <c r="G359" s="86">
        <f t="shared" si="129"/>
        <v>0</v>
      </c>
      <c r="H359" s="86">
        <f t="shared" si="129"/>
        <v>0</v>
      </c>
      <c r="I359" s="86">
        <f t="shared" si="129"/>
        <v>0</v>
      </c>
      <c r="J359" s="86">
        <f t="shared" si="129"/>
        <v>0</v>
      </c>
      <c r="K359" s="86">
        <f t="shared" si="129"/>
        <v>0</v>
      </c>
    </row>
    <row r="360" spans="1:11" ht="15" customHeight="1" hidden="1">
      <c r="A360" s="108"/>
      <c r="B360" s="76"/>
      <c r="C360" s="88"/>
      <c r="D360" s="88"/>
      <c r="E360" s="88"/>
      <c r="F360" s="88"/>
      <c r="G360" s="88"/>
      <c r="H360" s="88"/>
      <c r="I360" s="88"/>
      <c r="J360" s="88"/>
      <c r="K360" s="88"/>
    </row>
    <row r="361" spans="1:11" ht="15" customHeight="1">
      <c r="A361" s="54">
        <v>37</v>
      </c>
      <c r="B361" s="76" t="s">
        <v>113</v>
      </c>
      <c r="C361" s="86">
        <f>SUM(C362)</f>
        <v>3200</v>
      </c>
      <c r="D361" s="86">
        <f aca="true" t="shared" si="130" ref="D361:K362">SUM(D362)</f>
        <v>0</v>
      </c>
      <c r="E361" s="86">
        <f t="shared" si="130"/>
        <v>3200</v>
      </c>
      <c r="F361" s="86">
        <f t="shared" si="130"/>
        <v>0</v>
      </c>
      <c r="G361" s="86">
        <f t="shared" si="130"/>
        <v>0</v>
      </c>
      <c r="H361" s="86">
        <f t="shared" si="130"/>
        <v>0</v>
      </c>
      <c r="I361" s="86">
        <f t="shared" si="130"/>
        <v>0</v>
      </c>
      <c r="J361" s="86">
        <f t="shared" si="130"/>
        <v>0</v>
      </c>
      <c r="K361" s="86">
        <f t="shared" si="130"/>
        <v>0</v>
      </c>
    </row>
    <row r="362" spans="1:11" ht="15" customHeight="1">
      <c r="A362" s="54">
        <v>372</v>
      </c>
      <c r="B362" s="76" t="s">
        <v>114</v>
      </c>
      <c r="C362" s="86">
        <f>E362</f>
        <v>3200</v>
      </c>
      <c r="D362" s="86">
        <f t="shared" si="130"/>
        <v>0</v>
      </c>
      <c r="E362" s="86">
        <v>3200</v>
      </c>
      <c r="F362" s="86">
        <f t="shared" si="130"/>
        <v>0</v>
      </c>
      <c r="G362" s="86">
        <f t="shared" si="130"/>
        <v>0</v>
      </c>
      <c r="H362" s="86">
        <f t="shared" si="130"/>
        <v>0</v>
      </c>
      <c r="I362" s="86">
        <f t="shared" si="130"/>
        <v>0</v>
      </c>
      <c r="J362" s="86">
        <f t="shared" si="130"/>
        <v>0</v>
      </c>
      <c r="K362" s="86">
        <f t="shared" si="130"/>
        <v>0</v>
      </c>
    </row>
    <row r="363" spans="1:11" ht="15" customHeight="1" hidden="1">
      <c r="A363" s="108"/>
      <c r="B363" s="76"/>
      <c r="C363" s="88"/>
      <c r="D363" s="88"/>
      <c r="E363" s="88"/>
      <c r="F363" s="88"/>
      <c r="G363" s="88"/>
      <c r="H363" s="88"/>
      <c r="I363" s="88"/>
      <c r="J363" s="88"/>
      <c r="K363" s="88"/>
    </row>
    <row r="364" spans="1:11" ht="24.75" customHeight="1">
      <c r="A364" s="107" t="s">
        <v>88</v>
      </c>
      <c r="B364" s="91" t="s">
        <v>89</v>
      </c>
      <c r="C364" s="92">
        <f aca="true" t="shared" si="131" ref="C364:K364">SUM(C365+C369)</f>
        <v>138850</v>
      </c>
      <c r="D364" s="92">
        <f t="shared" si="131"/>
        <v>0</v>
      </c>
      <c r="E364" s="92">
        <f t="shared" si="131"/>
        <v>138850</v>
      </c>
      <c r="F364" s="92">
        <f t="shared" si="131"/>
        <v>0</v>
      </c>
      <c r="G364" s="92">
        <f t="shared" si="131"/>
        <v>0</v>
      </c>
      <c r="H364" s="92">
        <f t="shared" si="131"/>
        <v>0</v>
      </c>
      <c r="I364" s="92">
        <f t="shared" si="131"/>
        <v>0</v>
      </c>
      <c r="J364" s="92">
        <f t="shared" si="131"/>
        <v>0</v>
      </c>
      <c r="K364" s="92">
        <f t="shared" si="131"/>
        <v>0</v>
      </c>
    </row>
    <row r="365" spans="1:11" ht="15" customHeight="1">
      <c r="A365" s="109">
        <v>3</v>
      </c>
      <c r="B365" s="83" t="s">
        <v>33</v>
      </c>
      <c r="C365" s="87">
        <f>D365+E365+F365+G365+H365+I365+J365+K365</f>
        <v>116640</v>
      </c>
      <c r="D365" s="87">
        <f aca="true" t="shared" si="132" ref="D365:K367">SUM(D366)</f>
        <v>0</v>
      </c>
      <c r="E365" s="87">
        <f t="shared" si="132"/>
        <v>116640</v>
      </c>
      <c r="F365" s="87">
        <f t="shared" si="132"/>
        <v>0</v>
      </c>
      <c r="G365" s="87">
        <f t="shared" si="132"/>
        <v>0</v>
      </c>
      <c r="H365" s="87">
        <f t="shared" si="132"/>
        <v>0</v>
      </c>
      <c r="I365" s="87">
        <f t="shared" si="132"/>
        <v>0</v>
      </c>
      <c r="J365" s="87">
        <f t="shared" si="132"/>
        <v>0</v>
      </c>
      <c r="K365" s="87">
        <f t="shared" si="132"/>
        <v>0</v>
      </c>
    </row>
    <row r="366" spans="1:11" ht="15" customHeight="1">
      <c r="A366" s="109">
        <v>37</v>
      </c>
      <c r="B366" s="83" t="s">
        <v>113</v>
      </c>
      <c r="C366" s="87">
        <f aca="true" t="shared" si="133" ref="C366:C371">D366+E366+F366+G366+H366+I366+J366+K366</f>
        <v>116640</v>
      </c>
      <c r="D366" s="87">
        <f t="shared" si="132"/>
        <v>0</v>
      </c>
      <c r="E366" s="87">
        <f t="shared" si="132"/>
        <v>116640</v>
      </c>
      <c r="F366" s="87">
        <f t="shared" si="132"/>
        <v>0</v>
      </c>
      <c r="G366" s="87">
        <f t="shared" si="132"/>
        <v>0</v>
      </c>
      <c r="H366" s="87">
        <f t="shared" si="132"/>
        <v>0</v>
      </c>
      <c r="I366" s="87">
        <f t="shared" si="132"/>
        <v>0</v>
      </c>
      <c r="J366" s="87">
        <f t="shared" si="132"/>
        <v>0</v>
      </c>
      <c r="K366" s="87">
        <f t="shared" si="132"/>
        <v>0</v>
      </c>
    </row>
    <row r="367" spans="1:11" ht="15" customHeight="1">
      <c r="A367" s="109">
        <v>372</v>
      </c>
      <c r="B367" s="83" t="s">
        <v>114</v>
      </c>
      <c r="C367" s="87">
        <f t="shared" si="133"/>
        <v>116640</v>
      </c>
      <c r="D367" s="87">
        <f t="shared" si="132"/>
        <v>0</v>
      </c>
      <c r="E367" s="87">
        <v>116640</v>
      </c>
      <c r="F367" s="87">
        <f t="shared" si="132"/>
        <v>0</v>
      </c>
      <c r="G367" s="87">
        <f t="shared" si="132"/>
        <v>0</v>
      </c>
      <c r="H367" s="87">
        <f t="shared" si="132"/>
        <v>0</v>
      </c>
      <c r="I367" s="87">
        <f t="shared" si="132"/>
        <v>0</v>
      </c>
      <c r="J367" s="87">
        <f t="shared" si="132"/>
        <v>0</v>
      </c>
      <c r="K367" s="87">
        <f t="shared" si="132"/>
        <v>0</v>
      </c>
    </row>
    <row r="368" spans="1:11" ht="15" customHeight="1" hidden="1">
      <c r="A368" s="108"/>
      <c r="B368" s="76"/>
      <c r="C368" s="88"/>
      <c r="D368" s="88"/>
      <c r="E368" s="88"/>
      <c r="F368" s="88"/>
      <c r="G368" s="88"/>
      <c r="H368" s="88"/>
      <c r="I368" s="88"/>
      <c r="J368" s="88"/>
      <c r="K368" s="88"/>
    </row>
    <row r="369" spans="1:11" ht="15" customHeight="1">
      <c r="A369" s="109">
        <v>4</v>
      </c>
      <c r="B369" s="95" t="s">
        <v>23</v>
      </c>
      <c r="C369" s="87">
        <f t="shared" si="133"/>
        <v>22210</v>
      </c>
      <c r="D369" s="87">
        <f aca="true" t="shared" si="134" ref="D369:K371">SUM(D370)</f>
        <v>0</v>
      </c>
      <c r="E369" s="87">
        <f t="shared" si="134"/>
        <v>22210</v>
      </c>
      <c r="F369" s="87">
        <f t="shared" si="134"/>
        <v>0</v>
      </c>
      <c r="G369" s="87">
        <f t="shared" si="134"/>
        <v>0</v>
      </c>
      <c r="H369" s="87">
        <f t="shared" si="134"/>
        <v>0</v>
      </c>
      <c r="I369" s="87">
        <f t="shared" si="134"/>
        <v>0</v>
      </c>
      <c r="J369" s="87">
        <f t="shared" si="134"/>
        <v>0</v>
      </c>
      <c r="K369" s="87">
        <f t="shared" si="134"/>
        <v>0</v>
      </c>
    </row>
    <row r="370" spans="1:11" ht="15" customHeight="1">
      <c r="A370" s="109">
        <v>42</v>
      </c>
      <c r="B370" s="95" t="s">
        <v>119</v>
      </c>
      <c r="C370" s="87">
        <f t="shared" si="133"/>
        <v>22210</v>
      </c>
      <c r="D370" s="87">
        <f t="shared" si="134"/>
        <v>0</v>
      </c>
      <c r="E370" s="87">
        <f t="shared" si="134"/>
        <v>22210</v>
      </c>
      <c r="F370" s="87">
        <f t="shared" si="134"/>
        <v>0</v>
      </c>
      <c r="G370" s="87">
        <f t="shared" si="134"/>
        <v>0</v>
      </c>
      <c r="H370" s="87">
        <f t="shared" si="134"/>
        <v>0</v>
      </c>
      <c r="I370" s="87">
        <f t="shared" si="134"/>
        <v>0</v>
      </c>
      <c r="J370" s="87">
        <f t="shared" si="134"/>
        <v>0</v>
      </c>
      <c r="K370" s="87">
        <f t="shared" si="134"/>
        <v>0</v>
      </c>
    </row>
    <row r="371" spans="1:11" ht="15" customHeight="1">
      <c r="A371" s="109">
        <v>424</v>
      </c>
      <c r="B371" s="83" t="s">
        <v>212</v>
      </c>
      <c r="C371" s="87">
        <f t="shared" si="133"/>
        <v>22210</v>
      </c>
      <c r="D371" s="87">
        <f t="shared" si="134"/>
        <v>0</v>
      </c>
      <c r="E371" s="87">
        <v>22210</v>
      </c>
      <c r="F371" s="87">
        <f t="shared" si="134"/>
        <v>0</v>
      </c>
      <c r="G371" s="87">
        <f t="shared" si="134"/>
        <v>0</v>
      </c>
      <c r="H371" s="87">
        <f t="shared" si="134"/>
        <v>0</v>
      </c>
      <c r="I371" s="87">
        <f t="shared" si="134"/>
        <v>0</v>
      </c>
      <c r="J371" s="87">
        <f t="shared" si="134"/>
        <v>0</v>
      </c>
      <c r="K371" s="87">
        <f t="shared" si="134"/>
        <v>0</v>
      </c>
    </row>
    <row r="372" spans="1:11" ht="15" customHeight="1" hidden="1">
      <c r="A372" s="108"/>
      <c r="B372" s="76"/>
      <c r="C372" s="88"/>
      <c r="D372" s="88"/>
      <c r="E372" s="88"/>
      <c r="F372" s="88"/>
      <c r="G372" s="88"/>
      <c r="H372" s="88"/>
      <c r="I372" s="88"/>
      <c r="J372" s="88"/>
      <c r="K372" s="88"/>
    </row>
    <row r="373" spans="1:11" ht="24" customHeight="1">
      <c r="A373" s="107" t="s">
        <v>90</v>
      </c>
      <c r="B373" s="91" t="s">
        <v>91</v>
      </c>
      <c r="C373" s="92">
        <f>SUM(C374)</f>
        <v>0</v>
      </c>
      <c r="D373" s="92">
        <f aca="true" t="shared" si="135" ref="D373:K376">SUM(D374)</f>
        <v>0</v>
      </c>
      <c r="E373" s="92">
        <f t="shared" si="135"/>
        <v>0</v>
      </c>
      <c r="F373" s="92">
        <f t="shared" si="135"/>
        <v>0</v>
      </c>
      <c r="G373" s="92">
        <f t="shared" si="135"/>
        <v>0</v>
      </c>
      <c r="H373" s="92">
        <f t="shared" si="135"/>
        <v>0</v>
      </c>
      <c r="I373" s="92">
        <f t="shared" si="135"/>
        <v>0</v>
      </c>
      <c r="J373" s="92">
        <f t="shared" si="135"/>
        <v>0</v>
      </c>
      <c r="K373" s="92">
        <f t="shared" si="135"/>
        <v>0</v>
      </c>
    </row>
    <row r="374" spans="1:11" ht="15" customHeight="1">
      <c r="A374" s="54">
        <v>3</v>
      </c>
      <c r="B374" s="82" t="s">
        <v>33</v>
      </c>
      <c r="C374" s="86">
        <f>SUM(C375)</f>
        <v>0</v>
      </c>
      <c r="D374" s="86">
        <f t="shared" si="135"/>
        <v>0</v>
      </c>
      <c r="E374" s="86">
        <f t="shared" si="135"/>
        <v>0</v>
      </c>
      <c r="F374" s="86">
        <f t="shared" si="135"/>
        <v>0</v>
      </c>
      <c r="G374" s="86">
        <f t="shared" si="135"/>
        <v>0</v>
      </c>
      <c r="H374" s="86">
        <f t="shared" si="135"/>
        <v>0</v>
      </c>
      <c r="I374" s="86">
        <f t="shared" si="135"/>
        <v>0</v>
      </c>
      <c r="J374" s="86">
        <f t="shared" si="135"/>
        <v>0</v>
      </c>
      <c r="K374" s="86">
        <f t="shared" si="135"/>
        <v>0</v>
      </c>
    </row>
    <row r="375" spans="1:11" ht="15" customHeight="1">
      <c r="A375" s="54">
        <v>32</v>
      </c>
      <c r="B375" s="82" t="s">
        <v>17</v>
      </c>
      <c r="C375" s="86">
        <f>SUM(C376)</f>
        <v>0</v>
      </c>
      <c r="D375" s="86">
        <f t="shared" si="135"/>
        <v>0</v>
      </c>
      <c r="E375" s="86">
        <f t="shared" si="135"/>
        <v>0</v>
      </c>
      <c r="F375" s="86">
        <f t="shared" si="135"/>
        <v>0</v>
      </c>
      <c r="G375" s="86">
        <f t="shared" si="135"/>
        <v>0</v>
      </c>
      <c r="H375" s="86">
        <f t="shared" si="135"/>
        <v>0</v>
      </c>
      <c r="I375" s="86">
        <f t="shared" si="135"/>
        <v>0</v>
      </c>
      <c r="J375" s="86">
        <f t="shared" si="135"/>
        <v>0</v>
      </c>
      <c r="K375" s="86">
        <f t="shared" si="135"/>
        <v>0</v>
      </c>
    </row>
    <row r="376" spans="1:11" ht="15" customHeight="1">
      <c r="A376" s="54">
        <v>329</v>
      </c>
      <c r="B376" s="82" t="s">
        <v>105</v>
      </c>
      <c r="C376" s="86">
        <f>SUM(C377)</f>
        <v>0</v>
      </c>
      <c r="D376" s="86">
        <f t="shared" si="135"/>
        <v>0</v>
      </c>
      <c r="E376" s="86">
        <f t="shared" si="135"/>
        <v>0</v>
      </c>
      <c r="F376" s="86">
        <f t="shared" si="135"/>
        <v>0</v>
      </c>
      <c r="G376" s="86">
        <f t="shared" si="135"/>
        <v>0</v>
      </c>
      <c r="H376" s="86">
        <f t="shared" si="135"/>
        <v>0</v>
      </c>
      <c r="I376" s="86">
        <f t="shared" si="135"/>
        <v>0</v>
      </c>
      <c r="J376" s="86">
        <f t="shared" si="135"/>
        <v>0</v>
      </c>
      <c r="K376" s="86">
        <f t="shared" si="135"/>
        <v>0</v>
      </c>
    </row>
    <row r="377" spans="1:11" ht="15" customHeight="1">
      <c r="A377" s="108">
        <v>3299</v>
      </c>
      <c r="B377" s="76" t="s">
        <v>105</v>
      </c>
      <c r="C377" s="88">
        <v>0</v>
      </c>
      <c r="D377" s="88"/>
      <c r="E377" s="88">
        <v>0</v>
      </c>
      <c r="F377" s="88"/>
      <c r="G377" s="88"/>
      <c r="H377" s="88"/>
      <c r="I377" s="88"/>
      <c r="J377" s="88"/>
      <c r="K377" s="88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6"/>
  <sheetViews>
    <sheetView workbookViewId="0" topLeftCell="A1">
      <pane ySplit="3" topLeftCell="A312" activePane="bottomLeft" state="frozen"/>
      <selection pane="topLeft" activeCell="A1" sqref="A1"/>
      <selection pane="bottomLeft" activeCell="I366" sqref="I366"/>
    </sheetView>
  </sheetViews>
  <sheetFormatPr defaultColWidth="11.421875" defaultRowHeight="12.75"/>
  <cols>
    <col min="1" max="1" width="15.7109375" style="114" customWidth="1"/>
    <col min="2" max="2" width="46.1406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0" width="17.57421875" style="2" customWidth="1"/>
    <col min="11" max="11" width="16.421875" style="2" customWidth="1"/>
    <col min="12" max="16384" width="11.421875" style="3" customWidth="1"/>
  </cols>
  <sheetData>
    <row r="1" spans="1:11" ht="18" customHeight="1">
      <c r="A1" s="226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 customHeight="1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7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12.75">
      <c r="A5" s="54"/>
      <c r="B5" s="80"/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54"/>
      <c r="B6" s="76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</row>
    <row r="7" spans="1:11" s="5" customFormat="1" ht="12.75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s="115" customFormat="1" ht="21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5" customFormat="1" ht="37.5" customHeight="1">
      <c r="A9" s="106"/>
      <c r="B9" s="89"/>
      <c r="C9" s="90"/>
      <c r="D9" s="90"/>
      <c r="E9" s="90"/>
      <c r="F9" s="90"/>
      <c r="G9" s="90"/>
      <c r="H9" s="90"/>
      <c r="I9" s="90"/>
      <c r="J9" s="90"/>
      <c r="K9" s="90"/>
    </row>
    <row r="10" spans="1:11" s="5" customFormat="1" ht="29.25" customHeight="1">
      <c r="A10" s="107"/>
      <c r="B10" s="91"/>
      <c r="C10" s="92"/>
      <c r="D10" s="92"/>
      <c r="E10" s="92"/>
      <c r="F10" s="92"/>
      <c r="G10" s="92"/>
      <c r="H10" s="92"/>
      <c r="I10" s="92"/>
      <c r="J10" s="92"/>
      <c r="K10" s="92"/>
    </row>
    <row r="11" spans="1:11" s="5" customFormat="1" ht="12.75">
      <c r="A11" s="54"/>
      <c r="B11" s="82"/>
      <c r="C11" s="86"/>
      <c r="D11" s="86"/>
      <c r="E11" s="86"/>
      <c r="F11" s="86"/>
      <c r="G11" s="86"/>
      <c r="H11" s="86"/>
      <c r="I11" s="86"/>
      <c r="J11" s="86"/>
      <c r="K11" s="86"/>
    </row>
    <row r="12" spans="1:11" s="5" customFormat="1" ht="12.75">
      <c r="A12" s="54"/>
      <c r="B12" s="82"/>
      <c r="C12" s="86"/>
      <c r="D12" s="86"/>
      <c r="E12" s="86"/>
      <c r="F12" s="86"/>
      <c r="G12" s="86"/>
      <c r="H12" s="86"/>
      <c r="I12" s="86"/>
      <c r="J12" s="86"/>
      <c r="K12" s="86"/>
    </row>
    <row r="13" spans="1:11" s="84" customFormat="1" ht="12.75" hidden="1">
      <c r="A13" s="54"/>
      <c r="B13" s="82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 hidden="1">
      <c r="A14" s="108"/>
      <c r="B14" s="76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hidden="1">
      <c r="A15" s="108"/>
      <c r="B15" s="76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hidden="1">
      <c r="A16" s="108"/>
      <c r="B16" s="76"/>
      <c r="C16" s="88"/>
      <c r="D16" s="88"/>
      <c r="E16" s="88"/>
      <c r="F16" s="88"/>
      <c r="G16" s="88"/>
      <c r="H16" s="88"/>
      <c r="I16" s="88"/>
      <c r="J16" s="88"/>
      <c r="K16" s="88"/>
    </row>
    <row r="17" spans="1:11" s="84" customFormat="1" ht="12.75" hidden="1">
      <c r="A17" s="54"/>
      <c r="B17" s="82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 hidden="1">
      <c r="A18" s="108"/>
      <c r="B18" s="76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.75" hidden="1">
      <c r="A19" s="108"/>
      <c r="B19" s="76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75" hidden="1">
      <c r="A20" s="108"/>
      <c r="B20" s="76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 hidden="1">
      <c r="A21" s="108"/>
      <c r="B21" s="76"/>
      <c r="C21" s="88"/>
      <c r="D21" s="88"/>
      <c r="E21" s="88"/>
      <c r="F21" s="88"/>
      <c r="G21" s="88"/>
      <c r="H21" s="88"/>
      <c r="I21" s="88"/>
      <c r="J21" s="88"/>
      <c r="K21" s="88"/>
    </row>
    <row r="22" spans="1:11" s="84" customFormat="1" ht="12.75" hidden="1">
      <c r="A22" s="54"/>
      <c r="B22" s="82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hidden="1">
      <c r="A23" s="108"/>
      <c r="B23" s="76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hidden="1">
      <c r="A25" s="108"/>
      <c r="B25" s="76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 hidden="1">
      <c r="A26" s="108"/>
      <c r="B26" s="76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 hidden="1">
      <c r="A27" s="108"/>
      <c r="B27" s="76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2.75" hidden="1">
      <c r="A28" s="108"/>
      <c r="B28" s="76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2.75" hidden="1">
      <c r="A29" s="108"/>
      <c r="B29" s="76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3.5" customHeight="1" hidden="1">
      <c r="A30" s="54"/>
      <c r="B30" s="82"/>
      <c r="C30" s="86"/>
      <c r="D30" s="86"/>
      <c r="E30" s="88"/>
      <c r="F30" s="88"/>
      <c r="G30" s="88"/>
      <c r="H30" s="88"/>
      <c r="I30" s="88"/>
      <c r="J30" s="88"/>
      <c r="K30" s="88"/>
    </row>
    <row r="31" spans="1:11" s="84" customFormat="1" ht="12.75" customHeight="1" hidden="1">
      <c r="A31" s="54"/>
      <c r="B31" s="82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hidden="1">
      <c r="A32" s="108"/>
      <c r="B32" s="76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2.75" hidden="1">
      <c r="A33" s="108"/>
      <c r="B33" s="76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2.75" hidden="1">
      <c r="A34" s="108"/>
      <c r="B34" s="76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2.75" hidden="1">
      <c r="A35" s="108"/>
      <c r="B35" s="76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 hidden="1">
      <c r="A36" s="108"/>
      <c r="B36" s="76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5" customFormat="1" ht="12.75">
      <c r="A37" s="54"/>
      <c r="B37" s="82"/>
      <c r="C37" s="86"/>
      <c r="D37" s="86"/>
      <c r="E37" s="86"/>
      <c r="F37" s="86"/>
      <c r="G37" s="86"/>
      <c r="H37" s="86"/>
      <c r="I37" s="86"/>
      <c r="J37" s="86"/>
      <c r="K37" s="86"/>
    </row>
    <row r="38" spans="1:11" s="84" customFormat="1" ht="14.25" customHeight="1" hidden="1">
      <c r="A38" s="54"/>
      <c r="B38" s="82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0.75" customHeight="1" hidden="1">
      <c r="A39" s="108"/>
      <c r="B39" s="76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84" customFormat="1" ht="22.5" customHeight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84" customFormat="1" ht="0.75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30" customHeight="1">
      <c r="A43" s="107"/>
      <c r="B43" s="91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4" customFormat="1" ht="12.75">
      <c r="A44" s="54"/>
      <c r="B44" s="82"/>
      <c r="C44" s="86"/>
      <c r="D44" s="86"/>
      <c r="E44" s="86"/>
      <c r="F44" s="86"/>
      <c r="G44" s="86"/>
      <c r="H44" s="86"/>
      <c r="I44" s="86"/>
      <c r="J44" s="86"/>
      <c r="K44" s="86"/>
    </row>
    <row r="45" spans="1:11" s="84" customFormat="1" ht="12.75">
      <c r="A45" s="54"/>
      <c r="B45" s="82"/>
      <c r="C45" s="86"/>
      <c r="D45" s="86"/>
      <c r="E45" s="86"/>
      <c r="F45" s="86"/>
      <c r="G45" s="86"/>
      <c r="H45" s="86"/>
      <c r="I45" s="86"/>
      <c r="J45" s="86"/>
      <c r="K45" s="86"/>
    </row>
    <row r="46" spans="1:11" s="84" customFormat="1" ht="12.75" hidden="1">
      <c r="A46" s="54"/>
      <c r="B46" s="82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 hidden="1">
      <c r="A47" s="108"/>
      <c r="B47" s="76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84" customFormat="1" ht="12.75" hidden="1">
      <c r="A48" s="54"/>
      <c r="B48" s="82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 hidden="1">
      <c r="A49" s="108"/>
      <c r="B49" s="76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.75" hidden="1">
      <c r="A50" s="108"/>
      <c r="B50" s="76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21.75" customHeight="1">
      <c r="A51" s="107"/>
      <c r="B51" s="91"/>
      <c r="C51" s="92"/>
      <c r="D51" s="92"/>
      <c r="E51" s="92"/>
      <c r="F51" s="92"/>
      <c r="G51" s="92"/>
      <c r="H51" s="92"/>
      <c r="I51" s="92"/>
      <c r="J51" s="92"/>
      <c r="K51" s="92"/>
    </row>
    <row r="52" spans="1:11" ht="12.75">
      <c r="A52" s="108"/>
      <c r="B52" s="76"/>
      <c r="C52" s="86"/>
      <c r="D52" s="88"/>
      <c r="E52" s="88"/>
      <c r="F52" s="88"/>
      <c r="G52" s="88"/>
      <c r="H52" s="88"/>
      <c r="I52" s="88"/>
      <c r="J52" s="88"/>
      <c r="K52" s="88"/>
    </row>
    <row r="53" spans="1:11" ht="18.75" customHeight="1">
      <c r="A53" s="106"/>
      <c r="B53" s="89"/>
      <c r="C53" s="90"/>
      <c r="D53" s="90"/>
      <c r="E53" s="90"/>
      <c r="F53" s="90"/>
      <c r="G53" s="90"/>
      <c r="H53" s="90"/>
      <c r="I53" s="90"/>
      <c r="J53" s="90"/>
      <c r="K53" s="90"/>
    </row>
    <row r="54" spans="1:16" ht="27.75" customHeight="1">
      <c r="A54" s="171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229"/>
      <c r="M54" s="230"/>
      <c r="N54" s="230"/>
      <c r="O54" s="230"/>
      <c r="P54" s="230"/>
    </row>
    <row r="55" spans="1:11" s="84" customFormat="1" ht="16.5" customHeight="1">
      <c r="A55" s="109"/>
      <c r="B55" s="83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84" customFormat="1" ht="22.5" customHeight="1">
      <c r="A56" s="109"/>
      <c r="B56" s="83"/>
      <c r="C56" s="87"/>
      <c r="D56" s="87"/>
      <c r="E56" s="87"/>
      <c r="F56" s="87"/>
      <c r="G56" s="87"/>
      <c r="H56" s="87"/>
      <c r="I56" s="87"/>
      <c r="J56" s="87"/>
      <c r="K56" s="87"/>
    </row>
    <row r="57" spans="1:11" s="84" customFormat="1" ht="15" customHeight="1" hidden="1">
      <c r="A57" s="109"/>
      <c r="B57" s="83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2.75" hidden="1">
      <c r="A58" s="108"/>
      <c r="B58" s="76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9.5" customHeight="1">
      <c r="A59" s="106"/>
      <c r="B59" s="89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29.25" customHeight="1">
      <c r="A60" s="107"/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4" customFormat="1" ht="12.75">
      <c r="A61" s="54"/>
      <c r="B61" s="82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84" customFormat="1" ht="12.75">
      <c r="A62" s="54"/>
      <c r="B62" s="82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4" customFormat="1" ht="12.75" hidden="1">
      <c r="A63" s="54"/>
      <c r="B63" s="82"/>
      <c r="C63" s="86"/>
      <c r="D63" s="86"/>
      <c r="E63" s="86"/>
      <c r="F63" s="86"/>
      <c r="G63" s="86"/>
      <c r="H63" s="86"/>
      <c r="I63" s="86"/>
      <c r="J63" s="86"/>
      <c r="K63" s="86"/>
    </row>
    <row r="64" spans="1:11" s="84" customFormat="1" ht="12.75" hidden="1">
      <c r="A64" s="108"/>
      <c r="B64" s="76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84" customFormat="1" ht="12.75" hidden="1">
      <c r="A65" s="108"/>
      <c r="B65" s="76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84" customFormat="1" ht="12.75" hidden="1">
      <c r="A66" s="108"/>
      <c r="B66" s="76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84" customFormat="1" ht="12.75" hidden="1">
      <c r="A67" s="121"/>
      <c r="B67" s="122"/>
      <c r="C67" s="86"/>
      <c r="D67" s="123"/>
      <c r="E67" s="123"/>
      <c r="F67" s="123"/>
      <c r="G67" s="123"/>
      <c r="H67" s="123"/>
      <c r="I67" s="123"/>
      <c r="J67" s="123"/>
      <c r="K67" s="123"/>
    </row>
    <row r="68" spans="1:11" s="84" customFormat="1" ht="12.75" hidden="1">
      <c r="A68" s="108"/>
      <c r="B68" s="76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84" customFormat="1" ht="12.75" hidden="1">
      <c r="A69" s="108"/>
      <c r="B69" s="76"/>
      <c r="C69" s="88"/>
      <c r="D69" s="88"/>
      <c r="E69" s="88"/>
      <c r="F69" s="88"/>
      <c r="G69" s="88"/>
      <c r="H69" s="88"/>
      <c r="I69" s="88"/>
      <c r="J69" s="88"/>
      <c r="K69" s="88"/>
    </row>
    <row r="70" spans="1:11" s="84" customFormat="1" ht="12.75" hidden="1">
      <c r="A70" s="108"/>
      <c r="B70" s="76"/>
      <c r="C70" s="88"/>
      <c r="D70" s="88"/>
      <c r="E70" s="88"/>
      <c r="F70" s="88"/>
      <c r="G70" s="88"/>
      <c r="H70" s="88"/>
      <c r="I70" s="88"/>
      <c r="J70" s="88"/>
      <c r="K70" s="88"/>
    </row>
    <row r="71" spans="1:11" s="84" customFormat="1" ht="12.75" hidden="1">
      <c r="A71" s="54"/>
      <c r="B71" s="82"/>
      <c r="C71" s="86"/>
      <c r="D71" s="86"/>
      <c r="E71" s="86"/>
      <c r="F71" s="86"/>
      <c r="G71" s="86"/>
      <c r="H71" s="86"/>
      <c r="I71" s="86"/>
      <c r="J71" s="86"/>
      <c r="K71" s="86"/>
    </row>
    <row r="72" spans="1:11" s="84" customFormat="1" ht="12.75" hidden="1">
      <c r="A72" s="108"/>
      <c r="B72" s="76"/>
      <c r="C72" s="88"/>
      <c r="D72" s="88"/>
      <c r="E72" s="88"/>
      <c r="F72" s="88"/>
      <c r="G72" s="88"/>
      <c r="H72" s="88"/>
      <c r="I72" s="88"/>
      <c r="J72" s="88"/>
      <c r="K72" s="88"/>
    </row>
    <row r="73" spans="1:11" s="84" customFormat="1" ht="13.5" customHeight="1" hidden="1">
      <c r="A73" s="54"/>
      <c r="B73" s="82"/>
      <c r="C73" s="86"/>
      <c r="D73" s="86"/>
      <c r="E73" s="86"/>
      <c r="F73" s="86"/>
      <c r="G73" s="86"/>
      <c r="H73" s="86"/>
      <c r="I73" s="86"/>
      <c r="J73" s="86"/>
      <c r="K73" s="86"/>
    </row>
    <row r="74" spans="1:11" ht="12.75" hidden="1">
      <c r="A74" s="108"/>
      <c r="B74" s="76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29.25" customHeight="1">
      <c r="A75" s="107"/>
      <c r="B75" s="91"/>
      <c r="C75" s="92"/>
      <c r="D75" s="92"/>
      <c r="E75" s="92"/>
      <c r="F75" s="92"/>
      <c r="G75" s="92"/>
      <c r="H75" s="92"/>
      <c r="I75" s="92"/>
      <c r="J75" s="92"/>
      <c r="K75" s="92"/>
    </row>
    <row r="76" spans="1:11" s="84" customFormat="1" ht="12.75">
      <c r="A76" s="54"/>
      <c r="B76" s="82"/>
      <c r="C76" s="86"/>
      <c r="D76" s="86"/>
      <c r="E76" s="86"/>
      <c r="F76" s="86"/>
      <c r="G76" s="86"/>
      <c r="H76" s="86"/>
      <c r="I76" s="86"/>
      <c r="J76" s="86"/>
      <c r="K76" s="86"/>
    </row>
    <row r="77" spans="1:11" s="84" customFormat="1" ht="12" customHeight="1">
      <c r="A77" s="54"/>
      <c r="B77" s="82"/>
      <c r="C77" s="86"/>
      <c r="D77" s="86"/>
      <c r="E77" s="86"/>
      <c r="F77" s="86"/>
      <c r="G77" s="86"/>
      <c r="H77" s="86"/>
      <c r="I77" s="86"/>
      <c r="J77" s="86"/>
      <c r="K77" s="86"/>
    </row>
    <row r="78" spans="1:11" s="84" customFormat="1" ht="12.75" customHeight="1" hidden="1">
      <c r="A78" s="54"/>
      <c r="B78" s="82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2.75" hidden="1">
      <c r="A79" s="108"/>
      <c r="B79" s="76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2.75" hidden="1">
      <c r="A80" s="108"/>
      <c r="B80" s="76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29.25" customHeight="1">
      <c r="A81" s="107"/>
      <c r="B81" s="91"/>
      <c r="C81" s="92"/>
      <c r="D81" s="92"/>
      <c r="E81" s="92"/>
      <c r="F81" s="92"/>
      <c r="G81" s="92"/>
      <c r="H81" s="92"/>
      <c r="I81" s="92"/>
      <c r="J81" s="92"/>
      <c r="K81" s="92"/>
    </row>
    <row r="82" spans="1:11" s="84" customFormat="1" ht="12.75">
      <c r="A82" s="54"/>
      <c r="B82" s="82"/>
      <c r="C82" s="86"/>
      <c r="D82" s="86"/>
      <c r="E82" s="86"/>
      <c r="F82" s="86"/>
      <c r="G82" s="86"/>
      <c r="H82" s="86"/>
      <c r="I82" s="86"/>
      <c r="J82" s="86"/>
      <c r="K82" s="86"/>
    </row>
    <row r="83" spans="1:11" s="84" customFormat="1" ht="12.75">
      <c r="A83" s="54"/>
      <c r="B83" s="82"/>
      <c r="C83" s="86"/>
      <c r="D83" s="86"/>
      <c r="E83" s="86"/>
      <c r="F83" s="86"/>
      <c r="G83" s="86"/>
      <c r="H83" s="86"/>
      <c r="I83" s="86"/>
      <c r="J83" s="86"/>
      <c r="K83" s="86"/>
    </row>
    <row r="84" spans="1:11" s="84" customFormat="1" ht="12.75" hidden="1">
      <c r="A84" s="54"/>
      <c r="B84" s="82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2.75" hidden="1">
      <c r="A85" s="108"/>
      <c r="B85" s="76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29.25" customHeight="1">
      <c r="A86" s="107"/>
      <c r="B86" s="91"/>
      <c r="C86" s="92"/>
      <c r="D86" s="92"/>
      <c r="E86" s="92"/>
      <c r="F86" s="92"/>
      <c r="G86" s="92"/>
      <c r="H86" s="92"/>
      <c r="I86" s="92"/>
      <c r="J86" s="92"/>
      <c r="K86" s="92"/>
    </row>
    <row r="87" spans="1:11" s="5" customFormat="1" ht="12.75">
      <c r="A87" s="54"/>
      <c r="B87" s="82"/>
      <c r="C87" s="86"/>
      <c r="D87" s="86"/>
      <c r="E87" s="86"/>
      <c r="F87" s="86"/>
      <c r="G87" s="86"/>
      <c r="H87" s="86"/>
      <c r="I87" s="86"/>
      <c r="J87" s="86"/>
      <c r="K87" s="86"/>
    </row>
    <row r="88" spans="1:11" s="5" customFormat="1" ht="12.75">
      <c r="A88" s="54"/>
      <c r="B88" s="82"/>
      <c r="C88" s="86"/>
      <c r="D88" s="86"/>
      <c r="E88" s="86"/>
      <c r="F88" s="86"/>
      <c r="G88" s="86"/>
      <c r="H88" s="86"/>
      <c r="I88" s="86"/>
      <c r="J88" s="86"/>
      <c r="K88" s="86"/>
    </row>
    <row r="89" spans="1:11" s="84" customFormat="1" ht="12.75" hidden="1">
      <c r="A89" s="54"/>
      <c r="B89" s="82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2.75" hidden="1">
      <c r="A90" s="108"/>
      <c r="B90" s="76"/>
      <c r="C90" s="86"/>
      <c r="D90" s="88"/>
      <c r="E90" s="88"/>
      <c r="F90" s="88"/>
      <c r="G90" s="88"/>
      <c r="H90" s="88"/>
      <c r="I90" s="88"/>
      <c r="J90" s="88"/>
      <c r="K90" s="88"/>
    </row>
    <row r="91" spans="1:11" s="84" customFormat="1" ht="12.75" hidden="1">
      <c r="A91" s="54"/>
      <c r="B91" s="82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2.75" hidden="1">
      <c r="A92" s="108"/>
      <c r="B92" s="76"/>
      <c r="C92" s="86"/>
      <c r="D92" s="88"/>
      <c r="E92" s="88"/>
      <c r="F92" s="88"/>
      <c r="G92" s="88"/>
      <c r="H92" s="88"/>
      <c r="I92" s="88"/>
      <c r="J92" s="88"/>
      <c r="K92" s="88"/>
    </row>
    <row r="93" spans="1:11" s="84" customFormat="1" ht="12.75" hidden="1">
      <c r="A93" s="109"/>
      <c r="B93" s="83"/>
      <c r="C93" s="86"/>
      <c r="D93" s="87"/>
      <c r="E93" s="87"/>
      <c r="F93" s="87"/>
      <c r="G93" s="87"/>
      <c r="H93" s="87"/>
      <c r="I93" s="87"/>
      <c r="J93" s="87"/>
      <c r="K93" s="87"/>
    </row>
    <row r="94" spans="1:11" ht="12.75" hidden="1">
      <c r="A94" s="108"/>
      <c r="B94" s="76"/>
      <c r="C94" s="86"/>
      <c r="D94" s="88"/>
      <c r="E94" s="88"/>
      <c r="F94" s="88"/>
      <c r="G94" s="88"/>
      <c r="H94" s="88"/>
      <c r="I94" s="88"/>
      <c r="J94" s="88"/>
      <c r="K94" s="88"/>
    </row>
    <row r="95" spans="1:11" s="84" customFormat="1" ht="12.75">
      <c r="A95" s="54"/>
      <c r="B95" s="82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4" customFormat="1" ht="12.75" hidden="1">
      <c r="A96" s="54"/>
      <c r="B96" s="82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2.75" hidden="1">
      <c r="A97" s="108"/>
      <c r="B97" s="76"/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 hidden="1">
      <c r="A98" s="108"/>
      <c r="B98" s="76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30" customHeight="1">
      <c r="A99" s="107"/>
      <c r="B99" s="91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5" customFormat="1" ht="12.75">
      <c r="A100" s="54"/>
      <c r="B100" s="82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5" customFormat="1" ht="12" customHeight="1">
      <c r="A101" s="54"/>
      <c r="B101" s="82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5" customFormat="1" ht="12.75" hidden="1">
      <c r="A102" s="54"/>
      <c r="B102" s="82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2.75" hidden="1">
      <c r="A103" s="108"/>
      <c r="B103" s="76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s="5" customFormat="1" ht="12.75" hidden="1">
      <c r="A104" s="54"/>
      <c r="B104" s="82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2.75" hidden="1">
      <c r="A105" s="108"/>
      <c r="B105" s="7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s="5" customFormat="1" ht="12.75" hidden="1">
      <c r="A106" s="54"/>
      <c r="B106" s="82"/>
      <c r="C106" s="87"/>
      <c r="D106" s="86"/>
      <c r="E106" s="86"/>
      <c r="F106" s="86"/>
      <c r="G106" s="86"/>
      <c r="H106" s="86"/>
      <c r="I106" s="86"/>
      <c r="J106" s="86"/>
      <c r="K106" s="86"/>
    </row>
    <row r="107" spans="1:11" ht="0.75" customHeight="1" hidden="1">
      <c r="A107" s="108"/>
      <c r="B107" s="7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s="5" customFormat="1" ht="12" customHeight="1">
      <c r="A108" s="54"/>
      <c r="B108" s="82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5" customFormat="1" ht="12.75" hidden="1">
      <c r="A109" s="54"/>
      <c r="B109" s="82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2.75" hidden="1">
      <c r="A110" s="108"/>
      <c r="B110" s="76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1:11" ht="12.75" hidden="1">
      <c r="A111" s="108"/>
      <c r="B111" s="76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ht="12.75">
      <c r="A112" s="106"/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36.75" customHeight="1">
      <c r="A113" s="107"/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s="84" customFormat="1" ht="12.75">
      <c r="A114" s="54"/>
      <c r="B114" s="82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s="84" customFormat="1" ht="25.5" customHeight="1">
      <c r="A115" s="54"/>
      <c r="B115" s="82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84" customFormat="1" ht="12.75" hidden="1">
      <c r="A116" s="54"/>
      <c r="B116" s="82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2.75" hidden="1">
      <c r="A117" s="108"/>
      <c r="B117" s="76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18.75" customHeight="1">
      <c r="A118" s="106"/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29.25" customHeight="1">
      <c r="A119" s="107"/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s="84" customFormat="1" ht="12.75">
      <c r="A120" s="109"/>
      <c r="B120" s="83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s="84" customFormat="1" ht="12.75">
      <c r="A121" s="109"/>
      <c r="B121" s="83"/>
      <c r="C121" s="86"/>
      <c r="D121" s="87"/>
      <c r="E121" s="87"/>
      <c r="F121" s="87"/>
      <c r="G121" s="87"/>
      <c r="H121" s="87"/>
      <c r="I121" s="87"/>
      <c r="J121" s="87"/>
      <c r="K121" s="87"/>
    </row>
    <row r="122" spans="1:11" s="84" customFormat="1" ht="12.75" hidden="1">
      <c r="A122" s="109"/>
      <c r="B122" s="83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1:11" ht="12.75" hidden="1">
      <c r="A123" s="108"/>
      <c r="B123" s="76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1" ht="12.75" customHeight="1" hidden="1">
      <c r="A124" s="108"/>
      <c r="B124" s="76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1:11" ht="30.75" customHeight="1">
      <c r="A125" s="107"/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1:11" s="84" customFormat="1" ht="13.5" customHeight="1">
      <c r="A126" s="109"/>
      <c r="B126" s="83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1:11" s="84" customFormat="1" ht="24" customHeight="1">
      <c r="A127" s="109"/>
      <c r="B127" s="83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1:11" s="84" customFormat="1" ht="14.25" customHeight="1" hidden="1">
      <c r="A128" s="109"/>
      <c r="B128" s="83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1" ht="12.75" hidden="1">
      <c r="A129" s="108"/>
      <c r="B129" s="76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1" ht="12.75">
      <c r="A130" s="106"/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28.5" customHeight="1">
      <c r="A131" s="107"/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s="84" customFormat="1" ht="12.75">
      <c r="A132" s="54"/>
      <c r="B132" s="82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s="84" customFormat="1" ht="12" customHeight="1">
      <c r="A133" s="54"/>
      <c r="B133" s="82"/>
      <c r="C133" s="86"/>
      <c r="D133" s="86"/>
      <c r="E133" s="86"/>
      <c r="F133" s="86"/>
      <c r="G133" s="86"/>
      <c r="H133" s="86"/>
      <c r="I133" s="86"/>
      <c r="J133" s="86"/>
      <c r="K133" s="86"/>
    </row>
    <row r="134" spans="1:11" s="84" customFormat="1" ht="12.75" hidden="1">
      <c r="A134" s="54"/>
      <c r="B134" s="82"/>
      <c r="C134" s="86"/>
      <c r="D134" s="86"/>
      <c r="E134" s="86"/>
      <c r="F134" s="86"/>
      <c r="G134" s="86"/>
      <c r="H134" s="86"/>
      <c r="I134" s="86"/>
      <c r="J134" s="86"/>
      <c r="K134" s="86"/>
    </row>
    <row r="135" spans="1:11" ht="13.5" customHeight="1" hidden="1">
      <c r="A135" s="108"/>
      <c r="B135" s="76"/>
      <c r="C135" s="88"/>
      <c r="D135" s="88"/>
      <c r="E135" s="88"/>
      <c r="F135" s="88"/>
      <c r="G135" s="88"/>
      <c r="H135" s="88"/>
      <c r="I135" s="88"/>
      <c r="J135" s="88"/>
      <c r="K135" s="88"/>
    </row>
    <row r="136" spans="1:11" ht="12.75">
      <c r="A136" s="106"/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12" customHeight="1" hidden="1">
      <c r="A137" s="108"/>
      <c r="B137" s="76"/>
      <c r="C137" s="88"/>
      <c r="D137" s="88"/>
      <c r="E137" s="88"/>
      <c r="F137" s="88"/>
      <c r="G137" s="88"/>
      <c r="H137" s="88"/>
      <c r="I137" s="88"/>
      <c r="J137" s="88"/>
      <c r="K137" s="88"/>
    </row>
    <row r="138" spans="1:11" ht="21" customHeight="1">
      <c r="A138" s="107"/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s="84" customFormat="1" ht="12.75">
      <c r="A139" s="54"/>
      <c r="B139" s="82"/>
      <c r="C139" s="86"/>
      <c r="D139" s="86"/>
      <c r="E139" s="86"/>
      <c r="F139" s="86"/>
      <c r="G139" s="86"/>
      <c r="H139" s="86"/>
      <c r="I139" s="86"/>
      <c r="J139" s="86"/>
      <c r="K139" s="86"/>
    </row>
    <row r="140" spans="1:11" s="84" customFormat="1" ht="12.75">
      <c r="A140" s="54"/>
      <c r="B140" s="82"/>
      <c r="C140" s="86"/>
      <c r="D140" s="86"/>
      <c r="E140" s="86"/>
      <c r="F140" s="86"/>
      <c r="G140" s="86"/>
      <c r="H140" s="86"/>
      <c r="I140" s="86"/>
      <c r="J140" s="86"/>
      <c r="K140" s="86"/>
    </row>
    <row r="141" spans="1:11" s="84" customFormat="1" ht="12.75" hidden="1">
      <c r="A141" s="54"/>
      <c r="B141" s="82"/>
      <c r="C141" s="86"/>
      <c r="D141" s="86"/>
      <c r="E141" s="86"/>
      <c r="F141" s="86"/>
      <c r="G141" s="86"/>
      <c r="H141" s="86"/>
      <c r="I141" s="86"/>
      <c r="J141" s="86"/>
      <c r="K141" s="86"/>
    </row>
    <row r="142" spans="1:11" ht="12.75" hidden="1">
      <c r="A142" s="108"/>
      <c r="B142" s="76"/>
      <c r="C142" s="88"/>
      <c r="D142" s="88"/>
      <c r="E142" s="88"/>
      <c r="F142" s="88"/>
      <c r="G142" s="88"/>
      <c r="H142" s="88"/>
      <c r="I142" s="88"/>
      <c r="J142" s="88"/>
      <c r="K142" s="88"/>
    </row>
    <row r="143" spans="1:11" ht="12.75" hidden="1">
      <c r="A143" s="108"/>
      <c r="B143" s="76"/>
      <c r="C143" s="88"/>
      <c r="D143" s="88"/>
      <c r="E143" s="88"/>
      <c r="F143" s="88"/>
      <c r="G143" s="88"/>
      <c r="H143" s="88"/>
      <c r="I143" s="88"/>
      <c r="J143" s="88"/>
      <c r="K143" s="88"/>
    </row>
    <row r="144" spans="1:11" ht="12.75" hidden="1">
      <c r="A144" s="108"/>
      <c r="B144" s="76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s="84" customFormat="1" ht="12.75" hidden="1">
      <c r="A145" s="54"/>
      <c r="B145" s="82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s="84" customFormat="1" ht="12.75" hidden="1">
      <c r="A146" s="108"/>
      <c r="B146" s="76"/>
      <c r="C146" s="88"/>
      <c r="D146" s="86"/>
      <c r="E146" s="86"/>
      <c r="F146" s="88"/>
      <c r="G146" s="86"/>
      <c r="H146" s="86"/>
      <c r="I146" s="88"/>
      <c r="J146" s="86"/>
      <c r="K146" s="86"/>
    </row>
    <row r="147" spans="1:11" s="84" customFormat="1" ht="12.75" hidden="1">
      <c r="A147" s="108"/>
      <c r="B147" s="76"/>
      <c r="C147" s="88"/>
      <c r="D147" s="86"/>
      <c r="E147" s="86"/>
      <c r="F147" s="88"/>
      <c r="G147" s="86"/>
      <c r="H147" s="86"/>
      <c r="I147" s="86"/>
      <c r="J147" s="86"/>
      <c r="K147" s="86"/>
    </row>
    <row r="148" spans="1:11" ht="12.75" hidden="1">
      <c r="A148" s="108"/>
      <c r="B148" s="7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1" ht="12.75" hidden="1">
      <c r="A149" s="108"/>
      <c r="B149" s="76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1" ht="12.75" hidden="1">
      <c r="A150" s="108"/>
      <c r="B150" s="7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1" s="84" customFormat="1" ht="12.75" hidden="1">
      <c r="A151" s="54"/>
      <c r="B151" s="82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11" s="84" customFormat="1" ht="12.75" hidden="1">
      <c r="A152" s="108"/>
      <c r="B152" s="76"/>
      <c r="C152" s="88"/>
      <c r="D152" s="88"/>
      <c r="E152" s="88"/>
      <c r="F152" s="88"/>
      <c r="G152" s="88"/>
      <c r="H152" s="88"/>
      <c r="I152" s="88"/>
      <c r="J152" s="88"/>
      <c r="K152" s="88"/>
    </row>
    <row r="153" spans="1:11" ht="12.75" hidden="1">
      <c r="A153" s="108"/>
      <c r="B153" s="7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1" s="84" customFormat="1" ht="15.75" customHeight="1" hidden="1">
      <c r="A154" s="54"/>
      <c r="B154" s="82"/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s="84" customFormat="1" ht="12.75" hidden="1">
      <c r="A155" s="108"/>
      <c r="B155" s="76"/>
      <c r="C155" s="88"/>
      <c r="D155" s="86"/>
      <c r="E155" s="86"/>
      <c r="F155" s="88"/>
      <c r="G155" s="86"/>
      <c r="H155" s="86"/>
      <c r="I155" s="86"/>
      <c r="J155" s="86"/>
      <c r="K155" s="86"/>
    </row>
    <row r="156" spans="1:11" s="84" customFormat="1" ht="12.75" hidden="1">
      <c r="A156" s="108"/>
      <c r="B156" s="76"/>
      <c r="C156" s="88"/>
      <c r="D156" s="86"/>
      <c r="E156" s="86"/>
      <c r="F156" s="88"/>
      <c r="G156" s="86"/>
      <c r="H156" s="86"/>
      <c r="I156" s="86"/>
      <c r="J156" s="86"/>
      <c r="K156" s="86"/>
    </row>
    <row r="157" spans="1:11" s="84" customFormat="1" ht="12.75" hidden="1">
      <c r="A157" s="108"/>
      <c r="B157" s="76"/>
      <c r="C157" s="88"/>
      <c r="D157" s="86"/>
      <c r="E157" s="88"/>
      <c r="F157" s="88"/>
      <c r="G157" s="86"/>
      <c r="H157" s="86"/>
      <c r="I157" s="86"/>
      <c r="J157" s="86"/>
      <c r="K157" s="86"/>
    </row>
    <row r="158" spans="1:11" s="84" customFormat="1" ht="12.75" hidden="1">
      <c r="A158" s="108"/>
      <c r="B158" s="76"/>
      <c r="C158" s="88"/>
      <c r="D158" s="86"/>
      <c r="E158" s="88"/>
      <c r="F158" s="88"/>
      <c r="G158" s="86"/>
      <c r="H158" s="86"/>
      <c r="I158" s="86"/>
      <c r="J158" s="86"/>
      <c r="K158" s="86"/>
    </row>
    <row r="159" spans="1:11" ht="12.75" hidden="1">
      <c r="A159" s="108"/>
      <c r="B159" s="76"/>
      <c r="C159" s="88"/>
      <c r="D159" s="88"/>
      <c r="E159" s="88"/>
      <c r="F159" s="88"/>
      <c r="G159" s="88"/>
      <c r="H159" s="88"/>
      <c r="I159" s="88"/>
      <c r="J159" s="88"/>
      <c r="K159" s="88"/>
    </row>
    <row r="160" spans="1:11" ht="12.75">
      <c r="A160" s="54"/>
      <c r="B160" s="82"/>
      <c r="C160" s="86"/>
      <c r="D160" s="88"/>
      <c r="E160" s="86"/>
      <c r="F160" s="86"/>
      <c r="G160" s="88"/>
      <c r="H160" s="88"/>
      <c r="I160" s="88"/>
      <c r="J160" s="88"/>
      <c r="K160" s="88"/>
    </row>
    <row r="161" spans="1:11" ht="12.75" hidden="1">
      <c r="A161" s="54"/>
      <c r="B161" s="82"/>
      <c r="C161" s="86"/>
      <c r="D161" s="88"/>
      <c r="E161" s="86"/>
      <c r="F161" s="86"/>
      <c r="G161" s="88"/>
      <c r="H161" s="88"/>
      <c r="I161" s="88"/>
      <c r="J161" s="88"/>
      <c r="K161" s="88"/>
    </row>
    <row r="162" spans="1:11" ht="12.75" hidden="1">
      <c r="A162" s="108"/>
      <c r="B162" s="76"/>
      <c r="C162" s="88"/>
      <c r="D162" s="88"/>
      <c r="E162" s="88"/>
      <c r="F162" s="88"/>
      <c r="G162" s="88"/>
      <c r="H162" s="88"/>
      <c r="I162" s="88"/>
      <c r="J162" s="88"/>
      <c r="K162" s="88"/>
    </row>
    <row r="163" spans="1:11" ht="12.75" hidden="1">
      <c r="A163" s="108"/>
      <c r="B163" s="76"/>
      <c r="C163" s="88"/>
      <c r="D163" s="88"/>
      <c r="E163" s="88"/>
      <c r="F163" s="88"/>
      <c r="G163" s="88"/>
      <c r="H163" s="88"/>
      <c r="I163" s="88"/>
      <c r="J163" s="88"/>
      <c r="K163" s="88"/>
    </row>
    <row r="164" spans="1:11" ht="28.5" customHeight="1">
      <c r="A164" s="107"/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1:11" s="84" customFormat="1" ht="12.75">
      <c r="A165" s="109"/>
      <c r="B165" s="83"/>
      <c r="C165" s="87"/>
      <c r="D165" s="87"/>
      <c r="E165" s="87"/>
      <c r="F165" s="87"/>
      <c r="G165" s="87"/>
      <c r="H165" s="87"/>
      <c r="I165" s="87"/>
      <c r="J165" s="87"/>
      <c r="K165" s="87"/>
    </row>
    <row r="166" spans="1:11" s="84" customFormat="1" ht="12.75">
      <c r="A166" s="109"/>
      <c r="B166" s="83"/>
      <c r="C166" s="87"/>
      <c r="D166" s="87"/>
      <c r="E166" s="87"/>
      <c r="F166" s="87"/>
      <c r="G166" s="87"/>
      <c r="H166" s="87"/>
      <c r="I166" s="87"/>
      <c r="J166" s="87"/>
      <c r="K166" s="87"/>
    </row>
    <row r="167" spans="1:11" s="84" customFormat="1" ht="12.75" hidden="1">
      <c r="A167" s="109"/>
      <c r="B167" s="83"/>
      <c r="C167" s="87"/>
      <c r="D167" s="87"/>
      <c r="E167" s="87"/>
      <c r="F167" s="87"/>
      <c r="G167" s="87"/>
      <c r="H167" s="87"/>
      <c r="I167" s="87"/>
      <c r="J167" s="87"/>
      <c r="K167" s="87"/>
    </row>
    <row r="168" spans="1:11" ht="12.75" hidden="1">
      <c r="A168" s="108"/>
      <c r="B168" s="7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s="84" customFormat="1" ht="12.75" hidden="1">
      <c r="A169" s="109"/>
      <c r="B169" s="83"/>
      <c r="C169" s="87"/>
      <c r="D169" s="87"/>
      <c r="E169" s="87"/>
      <c r="F169" s="87"/>
      <c r="G169" s="87"/>
      <c r="H169" s="87"/>
      <c r="I169" s="87"/>
      <c r="J169" s="87"/>
      <c r="K169" s="87"/>
    </row>
    <row r="170" spans="1:11" ht="12.75" hidden="1">
      <c r="A170" s="108"/>
      <c r="B170" s="76"/>
      <c r="C170" s="88"/>
      <c r="D170" s="88"/>
      <c r="E170" s="88"/>
      <c r="F170" s="88"/>
      <c r="G170" s="88"/>
      <c r="H170" s="88"/>
      <c r="I170" s="88"/>
      <c r="J170" s="88"/>
      <c r="K170" s="88"/>
    </row>
    <row r="171" spans="1:11" s="84" customFormat="1" ht="12.75" hidden="1">
      <c r="A171" s="109"/>
      <c r="B171" s="83"/>
      <c r="C171" s="87"/>
      <c r="D171" s="87"/>
      <c r="E171" s="87"/>
      <c r="F171" s="87"/>
      <c r="G171" s="87"/>
      <c r="H171" s="87"/>
      <c r="I171" s="87"/>
      <c r="J171" s="87"/>
      <c r="K171" s="87"/>
    </row>
    <row r="172" spans="1:11" ht="12.75" hidden="1">
      <c r="A172" s="108"/>
      <c r="B172" s="76"/>
      <c r="C172" s="88"/>
      <c r="D172" s="88"/>
      <c r="E172" s="88"/>
      <c r="F172" s="88"/>
      <c r="G172" s="88"/>
      <c r="H172" s="88"/>
      <c r="I172" s="88"/>
      <c r="J172" s="88"/>
      <c r="K172" s="88"/>
    </row>
    <row r="173" spans="1:11" ht="12.75" hidden="1">
      <c r="A173" s="108"/>
      <c r="B173" s="76"/>
      <c r="C173" s="88"/>
      <c r="D173" s="88"/>
      <c r="E173" s="88"/>
      <c r="F173" s="88"/>
      <c r="G173" s="88"/>
      <c r="H173" s="88"/>
      <c r="I173" s="88"/>
      <c r="J173" s="88"/>
      <c r="K173" s="88"/>
    </row>
    <row r="174" spans="1:11" s="84" customFormat="1" ht="12.75">
      <c r="A174" s="109"/>
      <c r="B174" s="83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11" s="84" customFormat="1" ht="12.75" hidden="1">
      <c r="A175" s="109"/>
      <c r="B175" s="83"/>
      <c r="C175" s="87"/>
      <c r="D175" s="87"/>
      <c r="E175" s="87"/>
      <c r="F175" s="87"/>
      <c r="G175" s="87"/>
      <c r="H175" s="87"/>
      <c r="I175" s="87"/>
      <c r="J175" s="87"/>
      <c r="K175" s="87"/>
    </row>
    <row r="176" spans="1:11" ht="12.75" hidden="1">
      <c r="A176" s="108"/>
      <c r="B176" s="76"/>
      <c r="C176" s="88"/>
      <c r="D176" s="88"/>
      <c r="E176" s="88"/>
      <c r="F176" s="88"/>
      <c r="G176" s="88"/>
      <c r="H176" s="88"/>
      <c r="I176" s="88"/>
      <c r="J176" s="88"/>
      <c r="K176" s="88"/>
    </row>
    <row r="177" spans="1:11" s="84" customFormat="1" ht="13.5" customHeight="1" hidden="1">
      <c r="A177" s="54"/>
      <c r="B177" s="82"/>
      <c r="C177" s="87"/>
      <c r="D177" s="86"/>
      <c r="E177" s="86"/>
      <c r="F177" s="86"/>
      <c r="G177" s="86"/>
      <c r="H177" s="86"/>
      <c r="I177" s="86"/>
      <c r="J177" s="86"/>
      <c r="K177" s="86"/>
    </row>
    <row r="178" spans="1:11" ht="12.75" hidden="1">
      <c r="A178" s="108"/>
      <c r="B178" s="76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1" ht="27" customHeight="1">
      <c r="A179" s="107"/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1:11" s="84" customFormat="1" ht="12.75">
      <c r="A180" s="54"/>
      <c r="B180" s="82"/>
      <c r="C180" s="86"/>
      <c r="D180" s="86"/>
      <c r="E180" s="86"/>
      <c r="F180" s="86"/>
      <c r="G180" s="86"/>
      <c r="H180" s="86"/>
      <c r="I180" s="86"/>
      <c r="J180" s="86"/>
      <c r="K180" s="86"/>
    </row>
    <row r="181" spans="1:11" s="84" customFormat="1" ht="12.75">
      <c r="A181" s="54"/>
      <c r="B181" s="82"/>
      <c r="C181" s="86"/>
      <c r="D181" s="86"/>
      <c r="E181" s="86"/>
      <c r="F181" s="86"/>
      <c r="G181" s="86"/>
      <c r="H181" s="86"/>
      <c r="I181" s="86"/>
      <c r="J181" s="86"/>
      <c r="K181" s="86"/>
    </row>
    <row r="182" spans="1:11" s="84" customFormat="1" ht="12.75" hidden="1">
      <c r="A182" s="54"/>
      <c r="B182" s="82"/>
      <c r="C182" s="86"/>
      <c r="D182" s="86"/>
      <c r="E182" s="86"/>
      <c r="F182" s="86"/>
      <c r="G182" s="86"/>
      <c r="H182" s="86"/>
      <c r="I182" s="86"/>
      <c r="J182" s="86"/>
      <c r="K182" s="86"/>
    </row>
    <row r="183" spans="1:11" s="84" customFormat="1" ht="12.75" hidden="1">
      <c r="A183" s="108"/>
      <c r="B183" s="76"/>
      <c r="C183" s="88"/>
      <c r="D183" s="86"/>
      <c r="E183" s="88"/>
      <c r="F183" s="86"/>
      <c r="G183" s="86"/>
      <c r="H183" s="86"/>
      <c r="I183" s="86"/>
      <c r="J183" s="86"/>
      <c r="K183" s="86"/>
    </row>
    <row r="184" spans="1:11" s="84" customFormat="1" ht="12.75" hidden="1">
      <c r="A184" s="108"/>
      <c r="B184" s="76"/>
      <c r="C184" s="88"/>
      <c r="D184" s="86"/>
      <c r="E184" s="88"/>
      <c r="F184" s="86"/>
      <c r="G184" s="86"/>
      <c r="H184" s="86"/>
      <c r="I184" s="86"/>
      <c r="J184" s="86"/>
      <c r="K184" s="86"/>
    </row>
    <row r="185" spans="1:11" s="84" customFormat="1" ht="12.75" hidden="1">
      <c r="A185" s="108"/>
      <c r="B185" s="76"/>
      <c r="C185" s="88"/>
      <c r="D185" s="86"/>
      <c r="E185" s="88"/>
      <c r="F185" s="86"/>
      <c r="G185" s="86"/>
      <c r="H185" s="86"/>
      <c r="I185" s="86"/>
      <c r="J185" s="86"/>
      <c r="K185" s="86"/>
    </row>
    <row r="186" spans="1:11" s="84" customFormat="1" ht="12.75" hidden="1">
      <c r="A186" s="54"/>
      <c r="B186" s="82"/>
      <c r="C186" s="86"/>
      <c r="D186" s="86"/>
      <c r="E186" s="86"/>
      <c r="F186" s="86"/>
      <c r="G186" s="86"/>
      <c r="H186" s="86"/>
      <c r="I186" s="86"/>
      <c r="J186" s="86"/>
      <c r="K186" s="86"/>
    </row>
    <row r="187" spans="1:11" s="84" customFormat="1" ht="12.75" hidden="1">
      <c r="A187" s="108"/>
      <c r="B187" s="76"/>
      <c r="C187" s="88"/>
      <c r="D187" s="86"/>
      <c r="E187" s="88"/>
      <c r="F187" s="86"/>
      <c r="G187" s="86"/>
      <c r="H187" s="86"/>
      <c r="I187" s="86"/>
      <c r="J187" s="86"/>
      <c r="K187" s="86"/>
    </row>
    <row r="188" spans="1:11" s="84" customFormat="1" ht="12.75" hidden="1">
      <c r="A188" s="108"/>
      <c r="B188" s="76"/>
      <c r="C188" s="88"/>
      <c r="D188" s="86"/>
      <c r="E188" s="88"/>
      <c r="F188" s="86"/>
      <c r="G188" s="86"/>
      <c r="H188" s="86"/>
      <c r="I188" s="86"/>
      <c r="J188" s="86"/>
      <c r="K188" s="86"/>
    </row>
    <row r="189" spans="1:11" s="84" customFormat="1" ht="12.75" hidden="1">
      <c r="A189" s="108"/>
      <c r="B189" s="76"/>
      <c r="C189" s="88"/>
      <c r="D189" s="86"/>
      <c r="E189" s="88"/>
      <c r="F189" s="86"/>
      <c r="G189" s="86"/>
      <c r="H189" s="86"/>
      <c r="I189" s="86"/>
      <c r="J189" s="86"/>
      <c r="K189" s="86"/>
    </row>
    <row r="190" spans="1:11" s="84" customFormat="1" ht="12.75" hidden="1">
      <c r="A190" s="54"/>
      <c r="B190" s="82"/>
      <c r="C190" s="86"/>
      <c r="D190" s="86"/>
      <c r="E190" s="86"/>
      <c r="F190" s="86"/>
      <c r="G190" s="86"/>
      <c r="H190" s="86"/>
      <c r="I190" s="86"/>
      <c r="J190" s="86"/>
      <c r="K190" s="86"/>
    </row>
    <row r="191" spans="1:11" s="84" customFormat="1" ht="12.75" hidden="1">
      <c r="A191" s="108"/>
      <c r="B191" s="76"/>
      <c r="C191" s="88"/>
      <c r="D191" s="86"/>
      <c r="E191" s="88"/>
      <c r="F191" s="86"/>
      <c r="G191" s="86"/>
      <c r="H191" s="86"/>
      <c r="I191" s="86"/>
      <c r="J191" s="86"/>
      <c r="K191" s="86"/>
    </row>
    <row r="192" spans="1:11" s="84" customFormat="1" ht="12.75" hidden="1">
      <c r="A192" s="54"/>
      <c r="B192" s="82"/>
      <c r="C192" s="86"/>
      <c r="D192" s="86"/>
      <c r="E192" s="86"/>
      <c r="F192" s="86"/>
      <c r="G192" s="86"/>
      <c r="H192" s="86"/>
      <c r="I192" s="86"/>
      <c r="J192" s="86"/>
      <c r="K192" s="86"/>
    </row>
    <row r="193" spans="1:11" s="84" customFormat="1" ht="12.75" hidden="1">
      <c r="A193" s="108"/>
      <c r="B193" s="76"/>
      <c r="C193" s="88"/>
      <c r="D193" s="88"/>
      <c r="E193" s="88"/>
      <c r="F193" s="88"/>
      <c r="G193" s="88"/>
      <c r="H193" s="88"/>
      <c r="I193" s="88"/>
      <c r="J193" s="88"/>
      <c r="K193" s="88"/>
    </row>
    <row r="194" spans="1:11" ht="12.75" hidden="1">
      <c r="A194" s="108"/>
      <c r="B194" s="76"/>
      <c r="C194" s="88"/>
      <c r="D194" s="88"/>
      <c r="E194" s="88"/>
      <c r="F194" s="88"/>
      <c r="G194" s="88"/>
      <c r="H194" s="88"/>
      <c r="I194" s="88"/>
      <c r="J194" s="88"/>
      <c r="K194" s="88"/>
    </row>
    <row r="195" spans="1:11" ht="27" customHeight="1">
      <c r="A195" s="107"/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1:11" s="84" customFormat="1" ht="12.75">
      <c r="A196" s="54"/>
      <c r="B196" s="82"/>
      <c r="C196" s="86"/>
      <c r="D196" s="86"/>
      <c r="E196" s="86"/>
      <c r="F196" s="86"/>
      <c r="G196" s="86"/>
      <c r="H196" s="86"/>
      <c r="I196" s="86"/>
      <c r="J196" s="86"/>
      <c r="K196" s="86"/>
    </row>
    <row r="197" spans="1:11" s="84" customFormat="1" ht="12.75">
      <c r="A197" s="54"/>
      <c r="B197" s="82"/>
      <c r="C197" s="86"/>
      <c r="D197" s="86"/>
      <c r="E197" s="86"/>
      <c r="F197" s="86"/>
      <c r="G197" s="86"/>
      <c r="H197" s="86"/>
      <c r="I197" s="86"/>
      <c r="J197" s="86"/>
      <c r="K197" s="86"/>
    </row>
    <row r="198" spans="1:11" s="84" customFormat="1" ht="12.75" hidden="1">
      <c r="A198" s="54"/>
      <c r="B198" s="82"/>
      <c r="C198" s="86"/>
      <c r="D198" s="86"/>
      <c r="E198" s="86"/>
      <c r="F198" s="86"/>
      <c r="G198" s="86"/>
      <c r="H198" s="86"/>
      <c r="I198" s="86"/>
      <c r="J198" s="86"/>
      <c r="K198" s="86"/>
    </row>
    <row r="199" spans="1:11" ht="12.75" hidden="1">
      <c r="A199" s="108"/>
      <c r="B199" s="76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.75" hidden="1">
      <c r="A200" s="108"/>
      <c r="B200" s="76"/>
      <c r="C200" s="88"/>
      <c r="D200" s="88"/>
      <c r="E200" s="88"/>
      <c r="F200" s="88"/>
      <c r="G200" s="88"/>
      <c r="H200" s="88"/>
      <c r="I200" s="88"/>
      <c r="J200" s="88"/>
      <c r="K200" s="88"/>
    </row>
    <row r="201" spans="1:11" s="84" customFormat="1" ht="12.75" hidden="1">
      <c r="A201" s="54"/>
      <c r="B201" s="82"/>
      <c r="C201" s="86"/>
      <c r="D201" s="86"/>
      <c r="E201" s="86"/>
      <c r="F201" s="86"/>
      <c r="G201" s="86"/>
      <c r="H201" s="86"/>
      <c r="I201" s="86"/>
      <c r="J201" s="86"/>
      <c r="K201" s="86"/>
    </row>
    <row r="202" spans="1:11" ht="12.75" hidden="1">
      <c r="A202" s="108"/>
      <c r="B202" s="76"/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1:11" ht="12.75" hidden="1">
      <c r="A203" s="54"/>
      <c r="B203" s="82"/>
      <c r="C203" s="86"/>
      <c r="D203" s="86"/>
      <c r="E203" s="86"/>
      <c r="F203" s="86"/>
      <c r="G203" s="86"/>
      <c r="H203" s="86"/>
      <c r="I203" s="86"/>
      <c r="J203" s="86"/>
      <c r="K203" s="86"/>
    </row>
    <row r="204" spans="1:11" ht="12.75" hidden="1">
      <c r="A204" s="108"/>
      <c r="B204" s="76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s="84" customFormat="1" ht="28.5" customHeight="1">
      <c r="A205" s="110"/>
      <c r="B205" s="9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s="84" customFormat="1" ht="12.75">
      <c r="A206" s="111"/>
      <c r="B206" s="83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s="84" customFormat="1" ht="12.75">
      <c r="A207" s="111"/>
      <c r="B207" s="83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1:11" s="84" customFormat="1" ht="12.75" hidden="1">
      <c r="A208" s="111"/>
      <c r="B208" s="83"/>
      <c r="C208" s="87"/>
      <c r="D208" s="87"/>
      <c r="E208" s="87"/>
      <c r="F208" s="87"/>
      <c r="G208" s="87"/>
      <c r="H208" s="87"/>
      <c r="I208" s="87"/>
      <c r="J208" s="87"/>
      <c r="K208" s="87"/>
    </row>
    <row r="209" spans="1:11" s="84" customFormat="1" ht="12.75" hidden="1">
      <c r="A209" s="112"/>
      <c r="B209" s="76"/>
      <c r="C209" s="88"/>
      <c r="D209" s="88"/>
      <c r="E209" s="88"/>
      <c r="F209" s="88"/>
      <c r="G209" s="88"/>
      <c r="H209" s="88"/>
      <c r="I209" s="88"/>
      <c r="J209" s="88"/>
      <c r="K209" s="88"/>
    </row>
    <row r="210" spans="1:11" s="84" customFormat="1" ht="12.75" hidden="1">
      <c r="A210" s="112"/>
      <c r="B210" s="76"/>
      <c r="C210" s="88"/>
      <c r="D210" s="88"/>
      <c r="E210" s="88"/>
      <c r="F210" s="88"/>
      <c r="G210" s="88"/>
      <c r="H210" s="88"/>
      <c r="I210" s="88"/>
      <c r="J210" s="88"/>
      <c r="K210" s="88"/>
    </row>
    <row r="211" spans="1:11" s="84" customFormat="1" ht="12.75" hidden="1">
      <c r="A211" s="111"/>
      <c r="B211" s="83"/>
      <c r="C211" s="87"/>
      <c r="D211" s="87"/>
      <c r="E211" s="87"/>
      <c r="F211" s="87"/>
      <c r="G211" s="87"/>
      <c r="H211" s="87"/>
      <c r="I211" s="87"/>
      <c r="J211" s="87"/>
      <c r="K211" s="87"/>
    </row>
    <row r="212" spans="1:11" s="85" customFormat="1" ht="12.75" customHeight="1" hidden="1">
      <c r="A212" s="112"/>
      <c r="B212" s="76"/>
      <c r="C212" s="88"/>
      <c r="D212" s="88"/>
      <c r="E212" s="88"/>
      <c r="F212" s="88"/>
      <c r="G212" s="88"/>
      <c r="H212" s="88"/>
      <c r="I212" s="88"/>
      <c r="J212" s="88"/>
      <c r="K212" s="88"/>
    </row>
    <row r="213" spans="1:11" s="85" customFormat="1" ht="12.75" hidden="1">
      <c r="A213" s="112"/>
      <c r="B213" s="7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1" s="85" customFormat="1" ht="12.75" hidden="1">
      <c r="A214" s="112"/>
      <c r="B214" s="76"/>
      <c r="C214" s="88"/>
      <c r="D214" s="88"/>
      <c r="E214" s="88"/>
      <c r="F214" s="88"/>
      <c r="G214" s="88"/>
      <c r="H214" s="88"/>
      <c r="I214" s="88"/>
      <c r="J214" s="88"/>
      <c r="K214" s="88"/>
    </row>
    <row r="215" spans="1:11" s="85" customFormat="1" ht="12.75" hidden="1">
      <c r="A215" s="112"/>
      <c r="B215" s="76"/>
      <c r="C215" s="88"/>
      <c r="D215" s="88"/>
      <c r="E215" s="88"/>
      <c r="F215" s="88"/>
      <c r="G215" s="88"/>
      <c r="H215" s="88"/>
      <c r="I215" s="88"/>
      <c r="J215" s="88"/>
      <c r="K215" s="88"/>
    </row>
    <row r="216" spans="1:11" s="85" customFormat="1" ht="12.75" hidden="1">
      <c r="A216" s="112"/>
      <c r="B216" s="76"/>
      <c r="C216" s="88"/>
      <c r="D216" s="88"/>
      <c r="E216" s="88"/>
      <c r="F216" s="88"/>
      <c r="G216" s="88"/>
      <c r="H216" s="88"/>
      <c r="I216" s="88"/>
      <c r="J216" s="88"/>
      <c r="K216" s="88"/>
    </row>
    <row r="217" spans="1:11" s="85" customFormat="1" ht="12.75" hidden="1">
      <c r="A217" s="112"/>
      <c r="B217" s="76"/>
      <c r="C217" s="88"/>
      <c r="D217" s="88"/>
      <c r="E217" s="88"/>
      <c r="F217" s="88"/>
      <c r="G217" s="88"/>
      <c r="H217" s="88"/>
      <c r="I217" s="88"/>
      <c r="J217" s="88"/>
      <c r="K217" s="88"/>
    </row>
    <row r="218" spans="1:11" s="84" customFormat="1" ht="12.75" hidden="1">
      <c r="A218" s="111"/>
      <c r="B218" s="83"/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1:11" s="84" customFormat="1" ht="12.75" hidden="1">
      <c r="A219" s="112"/>
      <c r="B219" s="76"/>
      <c r="C219" s="88"/>
      <c r="D219" s="88"/>
      <c r="E219" s="88"/>
      <c r="F219" s="88"/>
      <c r="G219" s="88"/>
      <c r="H219" s="88"/>
      <c r="I219" s="88"/>
      <c r="J219" s="88"/>
      <c r="K219" s="88"/>
    </row>
    <row r="220" spans="1:11" s="84" customFormat="1" ht="12.75" hidden="1">
      <c r="A220" s="112"/>
      <c r="B220" s="76"/>
      <c r="C220" s="88"/>
      <c r="D220" s="88"/>
      <c r="E220" s="88"/>
      <c r="F220" s="88"/>
      <c r="G220" s="88"/>
      <c r="H220" s="88"/>
      <c r="I220" s="88"/>
      <c r="J220" s="88"/>
      <c r="K220" s="88"/>
    </row>
    <row r="221" spans="1:11" s="84" customFormat="1" ht="12.75" hidden="1">
      <c r="A221" s="112"/>
      <c r="B221" s="76"/>
      <c r="C221" s="88"/>
      <c r="D221" s="88"/>
      <c r="E221" s="88"/>
      <c r="F221" s="88"/>
      <c r="G221" s="88"/>
      <c r="H221" s="88"/>
      <c r="I221" s="88"/>
      <c r="J221" s="88"/>
      <c r="K221" s="88"/>
    </row>
    <row r="222" spans="1:11" s="85" customFormat="1" ht="12.75" hidden="1">
      <c r="A222" s="112"/>
      <c r="B222" s="76"/>
      <c r="C222" s="88"/>
      <c r="D222" s="88"/>
      <c r="E222" s="88"/>
      <c r="F222" s="88"/>
      <c r="G222" s="88"/>
      <c r="H222" s="88"/>
      <c r="I222" s="88"/>
      <c r="J222" s="88"/>
      <c r="K222" s="88"/>
    </row>
    <row r="223" spans="1:11" s="85" customFormat="1" ht="12.75" hidden="1">
      <c r="A223" s="112"/>
      <c r="B223" s="76"/>
      <c r="C223" s="88"/>
      <c r="D223" s="88"/>
      <c r="E223" s="88"/>
      <c r="F223" s="88"/>
      <c r="G223" s="88"/>
      <c r="H223" s="88"/>
      <c r="I223" s="88"/>
      <c r="J223" s="88"/>
      <c r="K223" s="88"/>
    </row>
    <row r="224" spans="1:11" s="85" customFormat="1" ht="15" customHeight="1" hidden="1">
      <c r="A224" s="120"/>
      <c r="B224" s="82"/>
      <c r="C224" s="87"/>
      <c r="D224" s="119"/>
      <c r="E224" s="119"/>
      <c r="F224" s="119"/>
      <c r="G224" s="119"/>
      <c r="H224" s="119"/>
      <c r="I224" s="119"/>
      <c r="J224" s="119"/>
      <c r="K224" s="119"/>
    </row>
    <row r="225" spans="1:11" s="85" customFormat="1" ht="12.75" hidden="1">
      <c r="A225" s="112"/>
      <c r="B225" s="76"/>
      <c r="C225" s="88"/>
      <c r="D225" s="88"/>
      <c r="E225" s="88"/>
      <c r="F225" s="88"/>
      <c r="G225" s="88"/>
      <c r="H225" s="88"/>
      <c r="I225" s="88"/>
      <c r="J225" s="88"/>
      <c r="K225" s="88"/>
    </row>
    <row r="226" spans="1:11" s="85" customFormat="1" ht="12.75" hidden="1">
      <c r="A226" s="112"/>
      <c r="B226" s="76"/>
      <c r="C226" s="88"/>
      <c r="D226" s="88"/>
      <c r="E226" s="88"/>
      <c r="F226" s="88"/>
      <c r="G226" s="88"/>
      <c r="H226" s="88"/>
      <c r="I226" s="88"/>
      <c r="J226" s="88"/>
      <c r="K226" s="88"/>
    </row>
    <row r="227" spans="1:11" ht="30" customHeight="1">
      <c r="A227" s="107"/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1:11" s="84" customFormat="1" ht="12.75">
      <c r="A228" s="111"/>
      <c r="B228" s="83"/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1:11" s="84" customFormat="1" ht="12.75">
      <c r="A229" s="111"/>
      <c r="B229" s="83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s="84" customFormat="1" ht="12.75" hidden="1">
      <c r="A230" s="111"/>
      <c r="B230" s="83"/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1:11" s="84" customFormat="1" ht="12.75" hidden="1">
      <c r="A231" s="112"/>
      <c r="B231" s="76"/>
      <c r="C231" s="88"/>
      <c r="D231" s="88"/>
      <c r="E231" s="88"/>
      <c r="F231" s="88"/>
      <c r="G231" s="88"/>
      <c r="H231" s="88"/>
      <c r="I231" s="88"/>
      <c r="J231" s="88"/>
      <c r="K231" s="88"/>
    </row>
    <row r="232" spans="1:11" s="84" customFormat="1" ht="12.75" hidden="1">
      <c r="A232" s="111"/>
      <c r="B232" s="83"/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1:11" s="84" customFormat="1" ht="12.75" hidden="1">
      <c r="A233" s="112"/>
      <c r="B233" s="76"/>
      <c r="C233" s="88"/>
      <c r="D233" s="88"/>
      <c r="E233" s="88"/>
      <c r="F233" s="88"/>
      <c r="G233" s="88"/>
      <c r="H233" s="88"/>
      <c r="I233" s="88"/>
      <c r="J233" s="88"/>
      <c r="K233" s="88"/>
    </row>
    <row r="234" spans="1:11" s="84" customFormat="1" ht="12.75">
      <c r="A234" s="111"/>
      <c r="B234" s="83"/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1:11" s="84" customFormat="1" ht="12.75" hidden="1">
      <c r="A235" s="111"/>
      <c r="B235" s="83"/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1:11" s="85" customFormat="1" ht="12.75" hidden="1">
      <c r="A236" s="112"/>
      <c r="B236" s="76"/>
      <c r="C236" s="88"/>
      <c r="D236" s="88"/>
      <c r="E236" s="88"/>
      <c r="F236" s="88"/>
      <c r="G236" s="88"/>
      <c r="H236" s="88"/>
      <c r="I236" s="88"/>
      <c r="J236" s="88"/>
      <c r="K236" s="88"/>
    </row>
    <row r="237" spans="1:11" s="85" customFormat="1" ht="12.75" hidden="1">
      <c r="A237" s="112"/>
      <c r="B237" s="76"/>
      <c r="C237" s="88"/>
      <c r="D237" s="88"/>
      <c r="E237" s="88"/>
      <c r="F237" s="88"/>
      <c r="G237" s="88"/>
      <c r="H237" s="88"/>
      <c r="I237" s="88"/>
      <c r="J237" s="88"/>
      <c r="K237" s="88"/>
    </row>
    <row r="238" spans="1:11" s="85" customFormat="1" ht="12.75" hidden="1">
      <c r="A238" s="112"/>
      <c r="B238" s="76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s="85" customFormat="1" ht="12.75" hidden="1">
      <c r="A239" s="120"/>
      <c r="B239" s="82"/>
      <c r="C239" s="86"/>
      <c r="D239" s="86"/>
      <c r="E239" s="86"/>
      <c r="F239" s="86"/>
      <c r="G239" s="86"/>
      <c r="H239" s="86"/>
      <c r="I239" s="86"/>
      <c r="J239" s="86"/>
      <c r="K239" s="86"/>
    </row>
    <row r="240" spans="1:11" s="85" customFormat="1" ht="12.75" hidden="1">
      <c r="A240" s="112"/>
      <c r="B240" s="76"/>
      <c r="C240" s="88"/>
      <c r="D240" s="88"/>
      <c r="E240" s="88"/>
      <c r="F240" s="88"/>
      <c r="G240" s="88"/>
      <c r="H240" s="88"/>
      <c r="I240" s="88"/>
      <c r="J240" s="88"/>
      <c r="K240" s="88"/>
    </row>
    <row r="241" spans="1:11" s="85" customFormat="1" ht="12.75" hidden="1">
      <c r="A241" s="112"/>
      <c r="B241" s="76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1" s="85" customFormat="1" ht="12.75" hidden="1">
      <c r="A242" s="112"/>
      <c r="B242" s="76"/>
      <c r="C242" s="88"/>
      <c r="D242" s="88"/>
      <c r="E242" s="88"/>
      <c r="F242" s="88"/>
      <c r="G242" s="88"/>
      <c r="H242" s="88"/>
      <c r="I242" s="88"/>
      <c r="J242" s="88"/>
      <c r="K242" s="88"/>
    </row>
    <row r="243" spans="1:11" s="85" customFormat="1" ht="12.75" hidden="1">
      <c r="A243" s="112"/>
      <c r="B243" s="76"/>
      <c r="C243" s="88"/>
      <c r="D243" s="88"/>
      <c r="E243" s="88"/>
      <c r="F243" s="88"/>
      <c r="G243" s="88"/>
      <c r="H243" s="88"/>
      <c r="I243" s="88"/>
      <c r="J243" s="88"/>
      <c r="K243" s="88"/>
    </row>
    <row r="244" spans="1:11" s="84" customFormat="1" ht="12.75" hidden="1">
      <c r="A244" s="111"/>
      <c r="B244" s="83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1:11" s="84" customFormat="1" ht="12.75" hidden="1">
      <c r="A245" s="112"/>
      <c r="B245" s="76"/>
      <c r="C245" s="88"/>
      <c r="D245" s="87"/>
      <c r="E245" s="87"/>
      <c r="F245" s="87"/>
      <c r="G245" s="87"/>
      <c r="H245" s="87"/>
      <c r="I245" s="88"/>
      <c r="J245" s="87"/>
      <c r="K245" s="87"/>
    </row>
    <row r="246" spans="1:11" s="85" customFormat="1" ht="12.75" hidden="1">
      <c r="A246" s="112"/>
      <c r="B246" s="76"/>
      <c r="C246" s="88"/>
      <c r="D246" s="88"/>
      <c r="E246" s="88"/>
      <c r="F246" s="88"/>
      <c r="G246" s="88"/>
      <c r="H246" s="88"/>
      <c r="I246" s="88"/>
      <c r="J246" s="88"/>
      <c r="K246" s="88"/>
    </row>
    <row r="247" spans="1:11" s="85" customFormat="1" ht="12.75" hidden="1">
      <c r="A247" s="112"/>
      <c r="B247" s="76"/>
      <c r="C247" s="88"/>
      <c r="D247" s="88"/>
      <c r="E247" s="88"/>
      <c r="F247" s="88"/>
      <c r="G247" s="88"/>
      <c r="H247" s="88"/>
      <c r="I247" s="88"/>
      <c r="J247" s="88"/>
      <c r="K247" s="88"/>
    </row>
    <row r="248" spans="1:11" s="85" customFormat="1" ht="12.75" hidden="1">
      <c r="A248" s="112"/>
      <c r="B248" s="76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s="85" customFormat="1" ht="15.75" customHeight="1" hidden="1">
      <c r="A249" s="120"/>
      <c r="B249" s="82"/>
      <c r="C249" s="86"/>
      <c r="D249" s="86"/>
      <c r="E249" s="86"/>
      <c r="F249" s="86"/>
      <c r="G249" s="86"/>
      <c r="H249" s="86"/>
      <c r="I249" s="86"/>
      <c r="J249" s="86"/>
      <c r="K249" s="86"/>
    </row>
    <row r="250" spans="1:11" s="85" customFormat="1" ht="12.75" hidden="1">
      <c r="A250" s="112"/>
      <c r="B250" s="76"/>
      <c r="C250" s="88"/>
      <c r="D250" s="88"/>
      <c r="E250" s="88"/>
      <c r="F250" s="88"/>
      <c r="G250" s="88"/>
      <c r="H250" s="88"/>
      <c r="I250" s="88"/>
      <c r="J250" s="88"/>
      <c r="K250" s="88"/>
    </row>
    <row r="251" spans="1:11" s="84" customFormat="1" ht="16.5" customHeight="1">
      <c r="A251" s="111"/>
      <c r="B251" s="95"/>
      <c r="C251" s="86"/>
      <c r="D251" s="87"/>
      <c r="E251" s="87"/>
      <c r="F251" s="87"/>
      <c r="G251" s="87"/>
      <c r="H251" s="87"/>
      <c r="I251" s="87"/>
      <c r="J251" s="87"/>
      <c r="K251" s="87"/>
    </row>
    <row r="252" spans="1:11" s="84" customFormat="1" ht="22.5" customHeight="1">
      <c r="A252" s="111"/>
      <c r="B252" s="95"/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1:11" s="84" customFormat="1" ht="12.75" hidden="1">
      <c r="A253" s="111"/>
      <c r="B253" s="95"/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1:11" s="84" customFormat="1" ht="12.75" hidden="1">
      <c r="A254" s="112"/>
      <c r="B254" s="94"/>
      <c r="C254" s="88"/>
      <c r="D254" s="87"/>
      <c r="E254" s="87"/>
      <c r="F254" s="87"/>
      <c r="G254" s="87"/>
      <c r="H254" s="87"/>
      <c r="I254" s="88"/>
      <c r="J254" s="87"/>
      <c r="K254" s="87"/>
    </row>
    <row r="255" spans="1:11" s="85" customFormat="1" ht="12.75" hidden="1">
      <c r="A255" s="112"/>
      <c r="B255" s="94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1" ht="27.75" customHeight="1">
      <c r="A256" s="107"/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1:11" s="84" customFormat="1" ht="12.75">
      <c r="A257" s="54"/>
      <c r="B257" s="82"/>
      <c r="C257" s="86"/>
      <c r="D257" s="86"/>
      <c r="E257" s="86"/>
      <c r="F257" s="86"/>
      <c r="G257" s="86"/>
      <c r="H257" s="86"/>
      <c r="I257" s="86"/>
      <c r="J257" s="86"/>
      <c r="K257" s="86"/>
    </row>
    <row r="258" spans="1:11" s="84" customFormat="1" ht="12.75">
      <c r="A258" s="54"/>
      <c r="B258" s="82"/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1:11" s="84" customFormat="1" ht="12" customHeight="1">
      <c r="A259" s="54"/>
      <c r="B259" s="82"/>
      <c r="C259" s="86"/>
      <c r="D259" s="86"/>
      <c r="E259" s="86"/>
      <c r="F259" s="86"/>
      <c r="G259" s="86"/>
      <c r="H259" s="86"/>
      <c r="I259" s="86"/>
      <c r="J259" s="86"/>
      <c r="K259" s="86"/>
    </row>
    <row r="260" spans="1:11" ht="12.75" hidden="1">
      <c r="A260" s="108"/>
      <c r="B260" s="76"/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1:11" ht="25.5" customHeight="1">
      <c r="A261" s="107"/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1:11" s="84" customFormat="1" ht="12.75">
      <c r="A262" s="54"/>
      <c r="B262" s="82"/>
      <c r="C262" s="86"/>
      <c r="D262" s="86"/>
      <c r="E262" s="86"/>
      <c r="F262" s="86"/>
      <c r="G262" s="86"/>
      <c r="H262" s="86"/>
      <c r="I262" s="86"/>
      <c r="J262" s="86"/>
      <c r="K262" s="86"/>
    </row>
    <row r="263" spans="1:11" s="84" customFormat="1" ht="12.75">
      <c r="A263" s="54"/>
      <c r="B263" s="82"/>
      <c r="C263" s="86"/>
      <c r="D263" s="86"/>
      <c r="E263" s="86"/>
      <c r="F263" s="86"/>
      <c r="G263" s="86"/>
      <c r="H263" s="86"/>
      <c r="I263" s="86"/>
      <c r="J263" s="86"/>
      <c r="K263" s="86"/>
    </row>
    <row r="264" spans="1:11" s="84" customFormat="1" ht="12.75" hidden="1">
      <c r="A264" s="54"/>
      <c r="B264" s="82"/>
      <c r="C264" s="86"/>
      <c r="D264" s="86"/>
      <c r="E264" s="86"/>
      <c r="F264" s="86"/>
      <c r="G264" s="86"/>
      <c r="H264" s="86"/>
      <c r="I264" s="86"/>
      <c r="J264" s="86"/>
      <c r="K264" s="86"/>
    </row>
    <row r="265" spans="1:11" ht="12.75" hidden="1">
      <c r="A265" s="108"/>
      <c r="B265" s="76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s="84" customFormat="1" ht="12.75" hidden="1">
      <c r="A266" s="54"/>
      <c r="B266" s="82"/>
      <c r="C266" s="86"/>
      <c r="D266" s="86"/>
      <c r="E266" s="86"/>
      <c r="F266" s="86"/>
      <c r="G266" s="86"/>
      <c r="H266" s="86"/>
      <c r="I266" s="86"/>
      <c r="J266" s="86"/>
      <c r="K266" s="86"/>
    </row>
    <row r="267" spans="1:11" ht="12.75" hidden="1">
      <c r="A267" s="108"/>
      <c r="B267" s="76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s="84" customFormat="1" ht="12.75" customHeight="1" hidden="1">
      <c r="A268" s="54"/>
      <c r="B268" s="82"/>
      <c r="C268" s="88"/>
      <c r="D268" s="86"/>
      <c r="E268" s="86"/>
      <c r="F268" s="86"/>
      <c r="G268" s="86"/>
      <c r="H268" s="86"/>
      <c r="I268" s="86"/>
      <c r="J268" s="86"/>
      <c r="K268" s="86"/>
    </row>
    <row r="269" spans="1:11" ht="0.75" customHeight="1" hidden="1">
      <c r="A269" s="108"/>
      <c r="B269" s="76"/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1:11" s="84" customFormat="1" ht="12.75">
      <c r="A270" s="54"/>
      <c r="B270" s="82"/>
      <c r="C270" s="86"/>
      <c r="D270" s="86"/>
      <c r="E270" s="86"/>
      <c r="F270" s="86"/>
      <c r="G270" s="86"/>
      <c r="H270" s="86"/>
      <c r="I270" s="86"/>
      <c r="J270" s="86"/>
      <c r="K270" s="86"/>
    </row>
    <row r="271" spans="1:11" s="84" customFormat="1" ht="12.75" hidden="1">
      <c r="A271" s="54"/>
      <c r="B271" s="82"/>
      <c r="C271" s="86"/>
      <c r="D271" s="86"/>
      <c r="E271" s="86"/>
      <c r="F271" s="86"/>
      <c r="G271" s="86"/>
      <c r="H271" s="86"/>
      <c r="I271" s="86"/>
      <c r="J271" s="86"/>
      <c r="K271" s="86"/>
    </row>
    <row r="272" spans="1:11" s="84" customFormat="1" ht="12.75" hidden="1">
      <c r="A272" s="108"/>
      <c r="B272" s="76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2.75" hidden="1">
      <c r="A273" s="108"/>
      <c r="B273" s="76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ht="12.75" hidden="1">
      <c r="A274" s="108"/>
      <c r="B274" s="76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s="84" customFormat="1" ht="12" customHeight="1" hidden="1">
      <c r="A275" s="54"/>
      <c r="B275" s="82"/>
      <c r="C275" s="86"/>
      <c r="D275" s="86"/>
      <c r="E275" s="86"/>
      <c r="F275" s="86"/>
      <c r="G275" s="86"/>
      <c r="H275" s="86"/>
      <c r="I275" s="86"/>
      <c r="J275" s="86"/>
      <c r="K275" s="86"/>
    </row>
    <row r="276" spans="1:11" ht="12.75" customHeight="1" hidden="1">
      <c r="A276" s="108"/>
      <c r="B276" s="76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2.75" hidden="1">
      <c r="A277" s="108"/>
      <c r="B277" s="76"/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1:11" ht="12.75" hidden="1">
      <c r="A278" s="108"/>
      <c r="B278" s="76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s="84" customFormat="1" ht="12.75" hidden="1">
      <c r="A279" s="54"/>
      <c r="B279" s="82"/>
      <c r="C279" s="86"/>
      <c r="D279" s="86"/>
      <c r="E279" s="86"/>
      <c r="F279" s="86"/>
      <c r="G279" s="86"/>
      <c r="H279" s="86"/>
      <c r="I279" s="86"/>
      <c r="J279" s="86"/>
      <c r="K279" s="86"/>
    </row>
    <row r="280" spans="1:11" ht="12.75" hidden="1">
      <c r="A280" s="108"/>
      <c r="B280" s="76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 hidden="1">
      <c r="A281" s="108"/>
      <c r="B281" s="76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27" customHeight="1">
      <c r="A282" s="107"/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1:11" s="84" customFormat="1" ht="12.75">
      <c r="A283" s="54"/>
      <c r="B283" s="82"/>
      <c r="C283" s="86"/>
      <c r="D283" s="86"/>
      <c r="E283" s="86"/>
      <c r="F283" s="86"/>
      <c r="G283" s="86"/>
      <c r="H283" s="86"/>
      <c r="I283" s="86"/>
      <c r="J283" s="86"/>
      <c r="K283" s="86"/>
    </row>
    <row r="284" spans="1:11" s="84" customFormat="1" ht="12.75">
      <c r="A284" s="54"/>
      <c r="B284" s="82"/>
      <c r="C284" s="86"/>
      <c r="D284" s="86"/>
      <c r="E284" s="86"/>
      <c r="F284" s="86"/>
      <c r="G284" s="86"/>
      <c r="H284" s="86"/>
      <c r="I284" s="86"/>
      <c r="J284" s="86"/>
      <c r="K284" s="86"/>
    </row>
    <row r="285" spans="1:11" s="84" customFormat="1" ht="11.25" customHeight="1" hidden="1">
      <c r="A285" s="54"/>
      <c r="B285" s="82"/>
      <c r="C285" s="86"/>
      <c r="D285" s="86"/>
      <c r="E285" s="86"/>
      <c r="F285" s="86"/>
      <c r="G285" s="86"/>
      <c r="H285" s="86"/>
      <c r="I285" s="86"/>
      <c r="J285" s="86"/>
      <c r="K285" s="86"/>
    </row>
    <row r="286" spans="1:11" s="85" customFormat="1" ht="0.75" customHeight="1" hidden="1">
      <c r="A286" s="113"/>
      <c r="B286" s="96"/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1:11" s="84" customFormat="1" ht="14.25" customHeight="1" hidden="1">
      <c r="A287" s="54"/>
      <c r="B287" s="82"/>
      <c r="C287" s="86"/>
      <c r="D287" s="86"/>
      <c r="E287" s="86"/>
      <c r="F287" s="86"/>
      <c r="G287" s="86"/>
      <c r="H287" s="86"/>
      <c r="I287" s="86"/>
      <c r="J287" s="86"/>
      <c r="K287" s="86"/>
    </row>
    <row r="288" spans="1:11" ht="12.75" hidden="1">
      <c r="A288" s="108"/>
      <c r="B288" s="76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26.25" customHeight="1">
      <c r="A289" s="107"/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1:11" s="84" customFormat="1" ht="12.75">
      <c r="A290" s="54"/>
      <c r="B290" s="82"/>
      <c r="C290" s="86"/>
      <c r="D290" s="86"/>
      <c r="E290" s="86"/>
      <c r="F290" s="86"/>
      <c r="G290" s="86"/>
      <c r="H290" s="86"/>
      <c r="I290" s="86"/>
      <c r="J290" s="86"/>
      <c r="K290" s="86"/>
    </row>
    <row r="291" spans="1:11" s="84" customFormat="1" ht="12.75">
      <c r="A291" s="54"/>
      <c r="B291" s="82"/>
      <c r="C291" s="86"/>
      <c r="D291" s="86"/>
      <c r="E291" s="86"/>
      <c r="F291" s="86"/>
      <c r="G291" s="86"/>
      <c r="H291" s="86"/>
      <c r="I291" s="86"/>
      <c r="J291" s="86"/>
      <c r="K291" s="86"/>
    </row>
    <row r="292" spans="1:11" s="84" customFormat="1" ht="12.75" customHeight="1" hidden="1">
      <c r="A292" s="54"/>
      <c r="B292" s="82"/>
      <c r="C292" s="86"/>
      <c r="D292" s="86"/>
      <c r="E292" s="86"/>
      <c r="F292" s="86"/>
      <c r="G292" s="86"/>
      <c r="H292" s="86"/>
      <c r="I292" s="86"/>
      <c r="J292" s="86"/>
      <c r="K292" s="86"/>
    </row>
    <row r="293" spans="1:11" ht="12.75" hidden="1">
      <c r="A293" s="108"/>
      <c r="B293" s="76"/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1:11" ht="24" customHeight="1">
      <c r="A294" s="107"/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1:11" ht="12.75">
      <c r="A295" s="179"/>
      <c r="B295" s="174"/>
      <c r="C295" s="182"/>
      <c r="D295" s="172"/>
      <c r="E295" s="172"/>
      <c r="F295" s="172"/>
      <c r="G295" s="172"/>
      <c r="H295" s="172"/>
      <c r="I295" s="172"/>
      <c r="J295" s="172"/>
      <c r="K295" s="172"/>
    </row>
    <row r="296" spans="1:11" ht="12.75">
      <c r="A296" s="180"/>
      <c r="B296" s="176"/>
      <c r="C296" s="176"/>
      <c r="D296" s="172"/>
      <c r="E296" s="172"/>
      <c r="F296" s="172"/>
      <c r="G296" s="172"/>
      <c r="H296" s="172"/>
      <c r="I296" s="172"/>
      <c r="J296" s="172"/>
      <c r="K296" s="172"/>
    </row>
    <row r="297" spans="1:11" ht="12.75" hidden="1">
      <c r="A297" s="180"/>
      <c r="B297" s="176"/>
      <c r="C297" s="176"/>
      <c r="D297" s="172"/>
      <c r="E297" s="172"/>
      <c r="F297" s="172"/>
      <c r="G297" s="172"/>
      <c r="H297" s="172"/>
      <c r="I297" s="172"/>
      <c r="J297" s="172"/>
      <c r="K297" s="172"/>
    </row>
    <row r="298" spans="1:11" ht="12.75" hidden="1">
      <c r="A298" s="181"/>
      <c r="B298" s="178"/>
      <c r="C298" s="178"/>
      <c r="D298" s="172"/>
      <c r="E298" s="172"/>
      <c r="F298" s="172"/>
      <c r="G298" s="172"/>
      <c r="H298" s="172"/>
      <c r="I298" s="172"/>
      <c r="J298" s="172"/>
      <c r="K298" s="172"/>
    </row>
    <row r="299" spans="1:11" ht="12.75" hidden="1">
      <c r="A299" s="180"/>
      <c r="B299" s="176"/>
      <c r="C299" s="176"/>
      <c r="D299" s="172"/>
      <c r="E299" s="172"/>
      <c r="F299" s="172"/>
      <c r="G299" s="172"/>
      <c r="H299" s="172"/>
      <c r="I299" s="172"/>
      <c r="J299" s="172"/>
      <c r="K299" s="172"/>
    </row>
    <row r="300" spans="1:11" ht="12.75" hidden="1">
      <c r="A300" s="181"/>
      <c r="B300" s="178"/>
      <c r="C300" s="178"/>
      <c r="D300" s="172"/>
      <c r="E300" s="172"/>
      <c r="F300" s="172"/>
      <c r="G300" s="172"/>
      <c r="H300" s="172"/>
      <c r="I300" s="172"/>
      <c r="J300" s="172"/>
      <c r="K300" s="172"/>
    </row>
    <row r="301" spans="1:11" ht="24.75" customHeight="1">
      <c r="A301" s="107"/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1:11" ht="12.75">
      <c r="A302" s="173"/>
      <c r="B302" s="174"/>
      <c r="C302" s="172"/>
      <c r="D302" s="172"/>
      <c r="E302" s="172"/>
      <c r="F302" s="172"/>
      <c r="G302" s="172"/>
      <c r="H302" s="172"/>
      <c r="I302" s="172"/>
      <c r="J302" s="172"/>
      <c r="K302" s="172"/>
    </row>
    <row r="303" spans="1:11" ht="12.75">
      <c r="A303" s="175"/>
      <c r="B303" s="176"/>
      <c r="C303" s="172"/>
      <c r="D303" s="172"/>
      <c r="E303" s="172"/>
      <c r="F303" s="172"/>
      <c r="G303" s="172"/>
      <c r="H303" s="172"/>
      <c r="I303" s="172"/>
      <c r="J303" s="172"/>
      <c r="K303" s="172"/>
    </row>
    <row r="304" spans="1:11" ht="12.75" hidden="1">
      <c r="A304" s="175"/>
      <c r="B304" s="176"/>
      <c r="C304" s="172"/>
      <c r="D304" s="172"/>
      <c r="E304" s="172"/>
      <c r="F304" s="172"/>
      <c r="G304" s="172"/>
      <c r="H304" s="172"/>
      <c r="I304" s="172"/>
      <c r="J304" s="172"/>
      <c r="K304" s="172"/>
    </row>
    <row r="305" spans="1:11" ht="12.75" hidden="1">
      <c r="A305" s="177"/>
      <c r="B305" s="178"/>
      <c r="C305" s="172"/>
      <c r="D305" s="172"/>
      <c r="E305" s="172"/>
      <c r="F305" s="172"/>
      <c r="G305" s="172"/>
      <c r="H305" s="172"/>
      <c r="I305" s="172"/>
      <c r="J305" s="172"/>
      <c r="K305" s="172"/>
    </row>
    <row r="306" spans="1:11" ht="12.75">
      <c r="A306" s="175"/>
      <c r="B306" s="176"/>
      <c r="C306" s="172"/>
      <c r="D306" s="172"/>
      <c r="E306" s="172"/>
      <c r="F306" s="172"/>
      <c r="G306" s="172"/>
      <c r="H306" s="172"/>
      <c r="I306" s="172"/>
      <c r="J306" s="172"/>
      <c r="K306" s="172"/>
    </row>
    <row r="307" spans="1:11" ht="12.75" hidden="1">
      <c r="A307" s="175"/>
      <c r="B307" s="176"/>
      <c r="C307" s="172"/>
      <c r="D307" s="172"/>
      <c r="E307" s="172"/>
      <c r="F307" s="172"/>
      <c r="G307" s="172"/>
      <c r="H307" s="172"/>
      <c r="I307" s="172"/>
      <c r="J307" s="172"/>
      <c r="K307" s="172"/>
    </row>
    <row r="308" spans="1:11" ht="12.75" hidden="1">
      <c r="A308" s="177"/>
      <c r="B308" s="178"/>
      <c r="C308" s="172"/>
      <c r="D308" s="172"/>
      <c r="E308" s="172"/>
      <c r="F308" s="172"/>
      <c r="G308" s="172"/>
      <c r="H308" s="172"/>
      <c r="I308" s="172"/>
      <c r="J308" s="172"/>
      <c r="K308" s="172"/>
    </row>
    <row r="309" spans="1:11" ht="12.75" hidden="1">
      <c r="A309" s="177"/>
      <c r="B309" s="178"/>
      <c r="C309" s="172"/>
      <c r="D309" s="172"/>
      <c r="E309" s="172"/>
      <c r="F309" s="172"/>
      <c r="G309" s="172"/>
      <c r="H309" s="172"/>
      <c r="I309" s="172"/>
      <c r="J309" s="172"/>
      <c r="K309" s="172"/>
    </row>
    <row r="310" spans="1:11" ht="24" customHeight="1">
      <c r="A310" s="107"/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1:11" s="84" customFormat="1" ht="14.25" customHeight="1">
      <c r="A311" s="54"/>
      <c r="B311" s="93"/>
      <c r="C311" s="86"/>
      <c r="D311" s="86"/>
      <c r="E311" s="86"/>
      <c r="F311" s="86"/>
      <c r="G311" s="86"/>
      <c r="H311" s="86"/>
      <c r="I311" s="86"/>
      <c r="J311" s="86"/>
      <c r="K311" s="86"/>
    </row>
    <row r="312" spans="1:11" s="84" customFormat="1" ht="15" customHeight="1">
      <c r="A312" s="54"/>
      <c r="B312" s="93"/>
      <c r="C312" s="86"/>
      <c r="D312" s="86"/>
      <c r="E312" s="86"/>
      <c r="F312" s="86"/>
      <c r="G312" s="86"/>
      <c r="H312" s="86"/>
      <c r="I312" s="86"/>
      <c r="J312" s="86"/>
      <c r="K312" s="86"/>
    </row>
    <row r="313" spans="1:11" s="84" customFormat="1" ht="12.75" hidden="1">
      <c r="A313" s="54"/>
      <c r="B313" s="93"/>
      <c r="C313" s="86"/>
      <c r="D313" s="86"/>
      <c r="E313" s="86"/>
      <c r="F313" s="86"/>
      <c r="G313" s="86"/>
      <c r="H313" s="86"/>
      <c r="I313" s="86"/>
      <c r="J313" s="86"/>
      <c r="K313" s="86"/>
    </row>
    <row r="314" spans="1:11" ht="12.75" hidden="1">
      <c r="A314" s="108"/>
      <c r="B314" s="76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 ht="12.75" hidden="1">
      <c r="A315" s="108"/>
      <c r="B315" s="76"/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1:11" ht="12.75" hidden="1">
      <c r="A316" s="108"/>
      <c r="B316" s="76"/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1:11" ht="12.75" hidden="1">
      <c r="A317" s="108"/>
      <c r="B317" s="76"/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1:11" ht="12.75" hidden="1">
      <c r="A318" s="108"/>
      <c r="B318" s="76"/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1:11" ht="12.75" hidden="1">
      <c r="A319" s="108"/>
      <c r="B319" s="76"/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s="84" customFormat="1" ht="12.75" hidden="1">
      <c r="A320" s="54"/>
      <c r="B320" s="82"/>
      <c r="C320" s="86"/>
      <c r="D320" s="86"/>
      <c r="E320" s="86"/>
      <c r="F320" s="86"/>
      <c r="G320" s="86"/>
      <c r="H320" s="86"/>
      <c r="I320" s="86"/>
      <c r="J320" s="86"/>
      <c r="K320" s="86"/>
    </row>
    <row r="321" spans="1:11" ht="12.75" hidden="1">
      <c r="A321" s="108"/>
      <c r="B321" s="76"/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1:11" ht="24.75" customHeight="1">
      <c r="A322" s="107"/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1:11" ht="15.75" customHeight="1">
      <c r="A323" s="179"/>
      <c r="B323" s="174"/>
      <c r="C323" s="172"/>
      <c r="D323" s="172"/>
      <c r="E323" s="172"/>
      <c r="F323" s="172"/>
      <c r="G323" s="172"/>
      <c r="H323" s="172"/>
      <c r="I323" s="172"/>
      <c r="J323" s="172"/>
      <c r="K323" s="172"/>
    </row>
    <row r="324" spans="1:11" ht="14.25" customHeight="1">
      <c r="A324" s="180"/>
      <c r="B324" s="176"/>
      <c r="C324" s="172"/>
      <c r="D324" s="172"/>
      <c r="E324" s="172"/>
      <c r="F324" s="172"/>
      <c r="G324" s="172"/>
      <c r="H324" s="172"/>
      <c r="I324" s="172"/>
      <c r="J324" s="172"/>
      <c r="K324" s="172"/>
    </row>
    <row r="325" spans="1:11" ht="15.75" customHeight="1" hidden="1">
      <c r="A325" s="180"/>
      <c r="B325" s="176"/>
      <c r="C325" s="172"/>
      <c r="D325" s="172"/>
      <c r="E325" s="172"/>
      <c r="F325" s="172"/>
      <c r="G325" s="172"/>
      <c r="H325" s="172"/>
      <c r="I325" s="172"/>
      <c r="J325" s="172"/>
      <c r="K325" s="172"/>
    </row>
    <row r="326" spans="1:11" ht="12.75" hidden="1">
      <c r="A326" s="181"/>
      <c r="B326" s="178"/>
      <c r="C326" s="172"/>
      <c r="D326" s="172"/>
      <c r="E326" s="172"/>
      <c r="F326" s="172"/>
      <c r="G326" s="172"/>
      <c r="H326" s="172"/>
      <c r="I326" s="172"/>
      <c r="J326" s="172"/>
      <c r="K326" s="172"/>
    </row>
    <row r="327" spans="1:11" s="84" customFormat="1" ht="24" customHeight="1">
      <c r="A327" s="110"/>
      <c r="B327" s="98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s="84" customFormat="1" ht="12.75">
      <c r="A328" s="109"/>
      <c r="B328" s="83"/>
      <c r="C328" s="87"/>
      <c r="D328" s="87"/>
      <c r="E328" s="87"/>
      <c r="F328" s="87"/>
      <c r="G328" s="87"/>
      <c r="H328" s="87"/>
      <c r="I328" s="87"/>
      <c r="J328" s="87"/>
      <c r="K328" s="87"/>
    </row>
    <row r="329" spans="1:11" s="84" customFormat="1" ht="12.75">
      <c r="A329" s="109"/>
      <c r="B329" s="83"/>
      <c r="C329" s="87"/>
      <c r="D329" s="87"/>
      <c r="E329" s="87"/>
      <c r="F329" s="87"/>
      <c r="G329" s="87"/>
      <c r="H329" s="87"/>
      <c r="I329" s="87"/>
      <c r="J329" s="87"/>
      <c r="K329" s="87"/>
    </row>
    <row r="330" spans="1:11" s="84" customFormat="1" ht="12.75">
      <c r="A330" s="109"/>
      <c r="B330" s="83"/>
      <c r="C330" s="87"/>
      <c r="D330" s="87"/>
      <c r="E330" s="87"/>
      <c r="F330" s="87"/>
      <c r="G330" s="87"/>
      <c r="H330" s="87"/>
      <c r="I330" s="87"/>
      <c r="J330" s="87"/>
      <c r="K330" s="87"/>
    </row>
    <row r="331" spans="1:11" s="84" customFormat="1" ht="12.75" hidden="1">
      <c r="A331" s="108"/>
      <c r="B331" s="76"/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1:11" s="84" customFormat="1" ht="12.75">
      <c r="A332" s="109"/>
      <c r="B332" s="83"/>
      <c r="C332" s="87"/>
      <c r="D332" s="87"/>
      <c r="E332" s="87"/>
      <c r="F332" s="87"/>
      <c r="G332" s="87"/>
      <c r="H332" s="87"/>
      <c r="I332" s="87"/>
      <c r="J332" s="87"/>
      <c r="K332" s="87"/>
    </row>
    <row r="333" spans="1:11" ht="12.75" hidden="1">
      <c r="A333" s="108"/>
      <c r="B333" s="76"/>
      <c r="C333" s="88"/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110"/>
      <c r="B334" s="98"/>
      <c r="C334" s="92"/>
      <c r="D334" s="99"/>
      <c r="E334" s="99"/>
      <c r="F334" s="99"/>
      <c r="G334" s="99"/>
      <c r="H334" s="99"/>
      <c r="I334" s="99"/>
      <c r="J334" s="99"/>
      <c r="K334" s="99"/>
    </row>
    <row r="335" spans="1:11" ht="12.75">
      <c r="A335" s="109"/>
      <c r="B335" s="83"/>
      <c r="C335" s="86"/>
      <c r="D335" s="184"/>
      <c r="E335" s="184"/>
      <c r="F335" s="184"/>
      <c r="G335" s="184"/>
      <c r="H335" s="184"/>
      <c r="I335" s="184"/>
      <c r="J335" s="184"/>
      <c r="K335" s="184"/>
    </row>
    <row r="336" spans="1:11" ht="12.75">
      <c r="A336" s="109"/>
      <c r="B336" s="83"/>
      <c r="C336" s="86"/>
      <c r="D336" s="184"/>
      <c r="E336" s="184"/>
      <c r="F336" s="184"/>
      <c r="G336" s="184"/>
      <c r="H336" s="184"/>
      <c r="I336" s="184"/>
      <c r="J336" s="184"/>
      <c r="K336" s="184"/>
    </row>
    <row r="337" spans="1:11" ht="26.25" customHeight="1" hidden="1">
      <c r="A337" s="54"/>
      <c r="B337" s="82"/>
      <c r="C337" s="86"/>
      <c r="D337" s="184"/>
      <c r="E337" s="184"/>
      <c r="F337" s="184"/>
      <c r="G337" s="184"/>
      <c r="H337" s="184"/>
      <c r="I337" s="184"/>
      <c r="J337" s="184"/>
      <c r="K337" s="184"/>
    </row>
    <row r="338" spans="1:11" ht="12.75" hidden="1">
      <c r="A338" s="109"/>
      <c r="B338" s="83"/>
      <c r="C338" s="86"/>
      <c r="D338" s="184"/>
      <c r="E338" s="184"/>
      <c r="F338" s="184"/>
      <c r="G338" s="184"/>
      <c r="H338" s="184"/>
      <c r="I338" s="184"/>
      <c r="J338" s="184"/>
      <c r="K338" s="184"/>
    </row>
    <row r="339" spans="1:11" ht="12.75" hidden="1">
      <c r="A339" s="54"/>
      <c r="B339" s="82"/>
      <c r="C339" s="86"/>
      <c r="D339" s="185"/>
      <c r="E339" s="185"/>
      <c r="F339" s="185"/>
      <c r="G339" s="185"/>
      <c r="H339" s="185"/>
      <c r="I339" s="185"/>
      <c r="J339" s="185"/>
      <c r="K339" s="185"/>
    </row>
    <row r="340" spans="1:11" ht="12.75">
      <c r="A340" s="109"/>
      <c r="B340" s="95"/>
      <c r="C340" s="86"/>
      <c r="D340" s="185"/>
      <c r="E340" s="185"/>
      <c r="F340" s="185"/>
      <c r="G340" s="185"/>
      <c r="H340" s="185"/>
      <c r="I340" s="185"/>
      <c r="J340" s="185"/>
      <c r="K340" s="185"/>
    </row>
    <row r="341" spans="1:11" ht="12.75" customHeight="1">
      <c r="A341" s="109"/>
      <c r="B341" s="95"/>
      <c r="C341" s="86"/>
      <c r="D341" s="185"/>
      <c r="E341" s="185"/>
      <c r="F341" s="185"/>
      <c r="G341" s="185"/>
      <c r="H341" s="185"/>
      <c r="I341" s="185"/>
      <c r="J341" s="185"/>
      <c r="K341" s="185"/>
    </row>
    <row r="342" spans="1:11" ht="12.75" hidden="1">
      <c r="A342" s="108"/>
      <c r="B342" s="76"/>
      <c r="C342" s="88"/>
      <c r="D342" s="88"/>
      <c r="E342" s="88"/>
      <c r="F342" s="88"/>
      <c r="G342" s="88"/>
      <c r="H342" s="88"/>
      <c r="I342" s="88"/>
      <c r="J342" s="88"/>
      <c r="K342" s="88"/>
    </row>
    <row r="343" spans="1:11" ht="22.5" customHeight="1">
      <c r="A343" s="107"/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1:11" s="84" customFormat="1" ht="12.75">
      <c r="A344" s="54"/>
      <c r="B344" s="82"/>
      <c r="C344" s="86"/>
      <c r="D344" s="86"/>
      <c r="E344" s="86"/>
      <c r="F344" s="86"/>
      <c r="G344" s="86"/>
      <c r="H344" s="86"/>
      <c r="I344" s="86"/>
      <c r="J344" s="86"/>
      <c r="K344" s="86"/>
    </row>
    <row r="345" spans="1:11" s="84" customFormat="1" ht="12.75">
      <c r="A345" s="54"/>
      <c r="B345" s="82"/>
      <c r="C345" s="86"/>
      <c r="D345" s="86"/>
      <c r="E345" s="86"/>
      <c r="F345" s="86"/>
      <c r="G345" s="86"/>
      <c r="H345" s="86"/>
      <c r="I345" s="86"/>
      <c r="J345" s="86"/>
      <c r="K345" s="86"/>
    </row>
    <row r="346" spans="1:11" s="84" customFormat="1" ht="12.75" hidden="1">
      <c r="A346" s="54"/>
      <c r="B346" s="82"/>
      <c r="C346" s="86"/>
      <c r="D346" s="86"/>
      <c r="E346" s="86"/>
      <c r="F346" s="86"/>
      <c r="G346" s="86"/>
      <c r="H346" s="86"/>
      <c r="I346" s="86"/>
      <c r="J346" s="86"/>
      <c r="K346" s="86"/>
    </row>
    <row r="347" spans="1:11" ht="12.75" hidden="1">
      <c r="A347" s="108"/>
      <c r="B347" s="76"/>
      <c r="C347" s="88"/>
      <c r="D347" s="88"/>
      <c r="E347" s="88"/>
      <c r="F347" s="88"/>
      <c r="G347" s="88"/>
      <c r="H347" s="88"/>
      <c r="I347" s="88"/>
      <c r="J347" s="88"/>
      <c r="K347" s="88"/>
    </row>
    <row r="348" spans="1:11" s="84" customFormat="1" ht="11.25" customHeight="1" hidden="1">
      <c r="A348" s="54"/>
      <c r="B348" s="82"/>
      <c r="C348" s="86"/>
      <c r="D348" s="86"/>
      <c r="E348" s="86"/>
      <c r="F348" s="86"/>
      <c r="G348" s="86"/>
      <c r="H348" s="86"/>
      <c r="I348" s="86"/>
      <c r="J348" s="86"/>
      <c r="K348" s="86"/>
    </row>
    <row r="349" spans="1:11" ht="12.75" hidden="1">
      <c r="A349" s="108"/>
      <c r="B349" s="76"/>
      <c r="C349" s="88"/>
      <c r="D349" s="88"/>
      <c r="E349" s="88"/>
      <c r="F349" s="88"/>
      <c r="G349" s="88"/>
      <c r="H349" s="88"/>
      <c r="I349" s="88"/>
      <c r="J349" s="88"/>
      <c r="K349" s="88"/>
    </row>
    <row r="350" spans="1:11" s="84" customFormat="1" ht="21.75" customHeight="1">
      <c r="A350" s="54"/>
      <c r="B350" s="76"/>
      <c r="C350" s="86"/>
      <c r="D350" s="86"/>
      <c r="E350" s="86"/>
      <c r="F350" s="86"/>
      <c r="G350" s="86"/>
      <c r="H350" s="86"/>
      <c r="I350" s="86"/>
      <c r="J350" s="86"/>
      <c r="K350" s="86"/>
    </row>
    <row r="351" spans="1:11" s="84" customFormat="1" ht="12.75" customHeight="1" hidden="1">
      <c r="A351" s="54"/>
      <c r="B351" s="76"/>
      <c r="C351" s="86"/>
      <c r="D351" s="86"/>
      <c r="E351" s="86"/>
      <c r="F351" s="86"/>
      <c r="G351" s="86"/>
      <c r="H351" s="86"/>
      <c r="I351" s="86"/>
      <c r="J351" s="86"/>
      <c r="K351" s="86"/>
    </row>
    <row r="352" spans="1:11" ht="12.75" hidden="1">
      <c r="A352" s="108"/>
      <c r="B352" s="76"/>
      <c r="C352" s="88"/>
      <c r="D352" s="88"/>
      <c r="E352" s="88"/>
      <c r="F352" s="88"/>
      <c r="G352" s="88"/>
      <c r="H352" s="88"/>
      <c r="I352" s="88"/>
      <c r="J352" s="88"/>
      <c r="K352" s="88"/>
    </row>
    <row r="353" spans="1:11" ht="21.75" customHeight="1">
      <c r="A353" s="107"/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1:11" s="84" customFormat="1" ht="12.75">
      <c r="A354" s="109"/>
      <c r="B354" s="83"/>
      <c r="C354" s="87"/>
      <c r="D354" s="87"/>
      <c r="E354" s="87"/>
      <c r="F354" s="87"/>
      <c r="G354" s="87"/>
      <c r="H354" s="87"/>
      <c r="I354" s="87"/>
      <c r="J354" s="87"/>
      <c r="K354" s="87"/>
    </row>
    <row r="355" spans="1:11" s="84" customFormat="1" ht="20.25" customHeight="1">
      <c r="A355" s="109"/>
      <c r="B355" s="83"/>
      <c r="C355" s="87"/>
      <c r="D355" s="87"/>
      <c r="E355" s="87"/>
      <c r="F355" s="87"/>
      <c r="G355" s="87"/>
      <c r="H355" s="87"/>
      <c r="I355" s="87"/>
      <c r="J355" s="87"/>
      <c r="K355" s="87"/>
    </row>
    <row r="356" spans="1:11" s="84" customFormat="1" ht="0.75" customHeight="1" hidden="1">
      <c r="A356" s="109"/>
      <c r="B356" s="83"/>
      <c r="C356" s="87"/>
      <c r="D356" s="87"/>
      <c r="E356" s="87"/>
      <c r="F356" s="87"/>
      <c r="G356" s="87"/>
      <c r="H356" s="87"/>
      <c r="I356" s="87"/>
      <c r="J356" s="87"/>
      <c r="K356" s="87"/>
    </row>
    <row r="357" spans="1:11" ht="1.5" customHeight="1" hidden="1">
      <c r="A357" s="108"/>
      <c r="B357" s="76"/>
      <c r="C357" s="88"/>
      <c r="D357" s="88"/>
      <c r="E357" s="88"/>
      <c r="F357" s="88"/>
      <c r="G357" s="88"/>
      <c r="H357" s="88"/>
      <c r="I357" s="88"/>
      <c r="J357" s="88"/>
      <c r="K357" s="88"/>
    </row>
    <row r="358" spans="1:11" s="84" customFormat="1" ht="12.75" customHeight="1">
      <c r="A358" s="109"/>
      <c r="B358" s="95"/>
      <c r="C358" s="87"/>
      <c r="D358" s="87"/>
      <c r="E358" s="87"/>
      <c r="F358" s="87"/>
      <c r="G358" s="87"/>
      <c r="H358" s="87"/>
      <c r="I358" s="87"/>
      <c r="J358" s="87"/>
      <c r="K358" s="87"/>
    </row>
    <row r="359" spans="1:11" s="84" customFormat="1" ht="20.25" customHeight="1">
      <c r="A359" s="109"/>
      <c r="B359" s="95"/>
      <c r="C359" s="87"/>
      <c r="D359" s="87"/>
      <c r="E359" s="87"/>
      <c r="F359" s="87"/>
      <c r="G359" s="87"/>
      <c r="H359" s="87"/>
      <c r="I359" s="87"/>
      <c r="J359" s="87"/>
      <c r="K359" s="87"/>
    </row>
    <row r="360" spans="1:11" s="84" customFormat="1" ht="15" customHeight="1" hidden="1">
      <c r="A360" s="109"/>
      <c r="B360" s="83"/>
      <c r="C360" s="87"/>
      <c r="D360" s="87"/>
      <c r="E360" s="87"/>
      <c r="F360" s="87"/>
      <c r="G360" s="87"/>
      <c r="H360" s="87"/>
      <c r="I360" s="87"/>
      <c r="J360" s="87"/>
      <c r="K360" s="87"/>
    </row>
    <row r="361" spans="1:11" ht="12.75" hidden="1">
      <c r="A361" s="108"/>
      <c r="B361" s="76"/>
      <c r="C361" s="88"/>
      <c r="D361" s="88"/>
      <c r="E361" s="88"/>
      <c r="F361" s="88"/>
      <c r="G361" s="88"/>
      <c r="H361" s="88"/>
      <c r="I361" s="88"/>
      <c r="J361" s="88"/>
      <c r="K361" s="88"/>
    </row>
    <row r="362" spans="1:11" ht="26.25" customHeight="1">
      <c r="A362" s="107"/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1:11" s="84" customFormat="1" ht="12.75">
      <c r="A363" s="54"/>
      <c r="B363" s="82"/>
      <c r="C363" s="86"/>
      <c r="D363" s="86"/>
      <c r="E363" s="86"/>
      <c r="F363" s="86"/>
      <c r="G363" s="86"/>
      <c r="H363" s="86"/>
      <c r="I363" s="86"/>
      <c r="J363" s="86"/>
      <c r="K363" s="86"/>
    </row>
    <row r="364" spans="1:11" s="84" customFormat="1" ht="12.75">
      <c r="A364" s="54"/>
      <c r="B364" s="82"/>
      <c r="C364" s="86"/>
      <c r="D364" s="86"/>
      <c r="E364" s="86"/>
      <c r="F364" s="86"/>
      <c r="G364" s="86"/>
      <c r="H364" s="86"/>
      <c r="I364" s="86"/>
      <c r="J364" s="86"/>
      <c r="K364" s="86"/>
    </row>
    <row r="365" spans="1:11" s="84" customFormat="1" ht="12.75" customHeight="1" hidden="1">
      <c r="A365" s="54"/>
      <c r="B365" s="82"/>
      <c r="C365" s="86"/>
      <c r="D365" s="86"/>
      <c r="E365" s="86"/>
      <c r="F365" s="86"/>
      <c r="G365" s="86"/>
      <c r="H365" s="86"/>
      <c r="I365" s="86"/>
      <c r="J365" s="86"/>
      <c r="K365" s="86"/>
    </row>
    <row r="366" spans="1:11" ht="12.75">
      <c r="A366" s="108"/>
      <c r="B366" s="76"/>
      <c r="C366" s="88"/>
      <c r="D366" s="88"/>
      <c r="E366" s="88"/>
      <c r="F366" s="88"/>
      <c r="G366" s="88"/>
      <c r="H366" s="88"/>
      <c r="I366" s="88"/>
      <c r="J366" s="88"/>
      <c r="K366" s="88"/>
    </row>
  </sheetData>
  <sheetProtection/>
  <mergeCells count="2">
    <mergeCell ref="A1:K1"/>
    <mergeCell ref="L54:P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5"/>
  <sheetViews>
    <sheetView workbookViewId="0" topLeftCell="A1">
      <pane ySplit="3" topLeftCell="A329" activePane="bottomLeft" state="frozen"/>
      <selection pane="topLeft" activeCell="A1" sqref="A1"/>
      <selection pane="bottomLeft" activeCell="B371" sqref="B371"/>
    </sheetView>
  </sheetViews>
  <sheetFormatPr defaultColWidth="11.421875" defaultRowHeight="12.75"/>
  <cols>
    <col min="1" max="1" width="17.140625" style="114" customWidth="1"/>
    <col min="2" max="2" width="48.140625" style="60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1" width="14.00390625" style="2" customWidth="1"/>
    <col min="12" max="16384" width="11.421875" style="3" customWidth="1"/>
  </cols>
  <sheetData>
    <row r="1" spans="1:11" ht="18" customHeight="1">
      <c r="A1" s="226" t="s">
        <v>194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 customHeight="1">
      <c r="A2" s="54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8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.5" customHeight="1">
      <c r="A4" s="54"/>
      <c r="B4" s="76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25.5" customHeight="1">
      <c r="A5" s="54"/>
      <c r="B5" s="80"/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54"/>
      <c r="B6" s="76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</row>
    <row r="7" spans="1:11" s="5" customFormat="1" ht="6" customHeight="1">
      <c r="A7" s="105"/>
      <c r="B7" s="82"/>
      <c r="C7" s="81"/>
      <c r="D7" s="81"/>
      <c r="E7" s="81"/>
      <c r="F7" s="81"/>
      <c r="G7" s="81"/>
      <c r="H7" s="81"/>
      <c r="I7" s="81"/>
      <c r="J7" s="81"/>
      <c r="K7" s="81"/>
    </row>
    <row r="8" spans="1:11" s="115" customFormat="1" ht="13.5" customHeight="1">
      <c r="A8" s="116"/>
      <c r="B8" s="117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5" customFormat="1" ht="27" customHeight="1">
      <c r="A9" s="106"/>
      <c r="B9" s="89"/>
      <c r="C9" s="90"/>
      <c r="D9" s="90"/>
      <c r="E9" s="90"/>
      <c r="F9" s="90"/>
      <c r="G9" s="90"/>
      <c r="H9" s="90"/>
      <c r="I9" s="90"/>
      <c r="J9" s="90"/>
      <c r="K9" s="90"/>
    </row>
    <row r="10" spans="1:11" s="5" customFormat="1" ht="18" customHeight="1">
      <c r="A10" s="107"/>
      <c r="B10" s="91"/>
      <c r="C10" s="92"/>
      <c r="D10" s="92"/>
      <c r="E10" s="92"/>
      <c r="F10" s="92"/>
      <c r="G10" s="92"/>
      <c r="H10" s="92"/>
      <c r="I10" s="92"/>
      <c r="J10" s="92"/>
      <c r="K10" s="92"/>
    </row>
    <row r="11" spans="1:11" s="5" customFormat="1" ht="12.75">
      <c r="A11" s="54"/>
      <c r="B11" s="82"/>
      <c r="C11" s="86"/>
      <c r="D11" s="86"/>
      <c r="E11" s="86"/>
      <c r="F11" s="86"/>
      <c r="G11" s="86"/>
      <c r="H11" s="86"/>
      <c r="I11" s="86"/>
      <c r="J11" s="86"/>
      <c r="K11" s="86"/>
    </row>
    <row r="12" spans="1:11" s="5" customFormat="1" ht="12.75">
      <c r="A12" s="54"/>
      <c r="B12" s="82"/>
      <c r="C12" s="86"/>
      <c r="D12" s="86"/>
      <c r="E12" s="86"/>
      <c r="F12" s="86"/>
      <c r="G12" s="86"/>
      <c r="H12" s="86"/>
      <c r="I12" s="86"/>
      <c r="J12" s="86"/>
      <c r="K12" s="86"/>
    </row>
    <row r="13" spans="1:11" s="84" customFormat="1" ht="12.75" hidden="1">
      <c r="A13" s="54"/>
      <c r="B13" s="82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 hidden="1">
      <c r="A14" s="108"/>
      <c r="B14" s="76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hidden="1">
      <c r="A15" s="108"/>
      <c r="B15" s="76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hidden="1">
      <c r="A16" s="108"/>
      <c r="B16" s="76"/>
      <c r="C16" s="88"/>
      <c r="D16" s="88"/>
      <c r="E16" s="88"/>
      <c r="F16" s="88"/>
      <c r="G16" s="88"/>
      <c r="H16" s="88"/>
      <c r="I16" s="88"/>
      <c r="J16" s="88"/>
      <c r="K16" s="88"/>
    </row>
    <row r="17" spans="1:11" s="84" customFormat="1" ht="12.75" hidden="1">
      <c r="A17" s="54"/>
      <c r="B17" s="82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 hidden="1">
      <c r="A18" s="108"/>
      <c r="B18" s="76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.75" hidden="1">
      <c r="A19" s="108"/>
      <c r="B19" s="76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.75" hidden="1">
      <c r="A20" s="108"/>
      <c r="B20" s="76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 hidden="1">
      <c r="A21" s="108"/>
      <c r="B21" s="76"/>
      <c r="C21" s="88"/>
      <c r="D21" s="88"/>
      <c r="E21" s="88"/>
      <c r="F21" s="88"/>
      <c r="G21" s="88"/>
      <c r="H21" s="88"/>
      <c r="I21" s="88"/>
      <c r="J21" s="88"/>
      <c r="K21" s="88"/>
    </row>
    <row r="22" spans="1:11" s="84" customFormat="1" ht="12.75" hidden="1">
      <c r="A22" s="54"/>
      <c r="B22" s="82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hidden="1">
      <c r="A23" s="108"/>
      <c r="B23" s="76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 hidden="1">
      <c r="A24" s="108"/>
      <c r="B24" s="76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hidden="1">
      <c r="A25" s="108"/>
      <c r="B25" s="76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 hidden="1">
      <c r="A26" s="108"/>
      <c r="B26" s="76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 hidden="1">
      <c r="A27" s="108"/>
      <c r="B27" s="76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2.75" hidden="1">
      <c r="A28" s="108"/>
      <c r="B28" s="76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2.75" hidden="1">
      <c r="A29" s="108"/>
      <c r="B29" s="76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2.75" hidden="1">
      <c r="A30" s="108"/>
      <c r="B30" s="76"/>
      <c r="C30" s="88"/>
      <c r="D30" s="88"/>
      <c r="E30" s="88"/>
      <c r="F30" s="88"/>
      <c r="G30" s="88"/>
      <c r="H30" s="88"/>
      <c r="I30" s="88"/>
      <c r="J30" s="88"/>
      <c r="K30" s="88"/>
    </row>
    <row r="31" spans="1:11" s="84" customFormat="1" ht="12.75" customHeight="1" hidden="1">
      <c r="A31" s="54"/>
      <c r="B31" s="82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hidden="1">
      <c r="A32" s="108"/>
      <c r="B32" s="76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2.75" hidden="1">
      <c r="A33" s="108"/>
      <c r="B33" s="76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2.75" hidden="1">
      <c r="A34" s="108"/>
      <c r="B34" s="76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2.75" hidden="1">
      <c r="A35" s="108"/>
      <c r="B35" s="76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 hidden="1">
      <c r="A36" s="108"/>
      <c r="B36" s="76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5" customFormat="1" ht="12.75">
      <c r="A37" s="54"/>
      <c r="B37" s="82"/>
      <c r="C37" s="86"/>
      <c r="D37" s="86"/>
      <c r="E37" s="86"/>
      <c r="F37" s="86"/>
      <c r="G37" s="86"/>
      <c r="H37" s="86"/>
      <c r="I37" s="86"/>
      <c r="J37" s="86"/>
      <c r="K37" s="86"/>
    </row>
    <row r="38" spans="1:11" s="84" customFormat="1" ht="0.75" customHeight="1" hidden="1">
      <c r="A38" s="54"/>
      <c r="B38" s="82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 hidden="1">
      <c r="A39" s="108"/>
      <c r="B39" s="76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84" customFormat="1" ht="21" customHeight="1">
      <c r="A40" s="54"/>
      <c r="B40" s="82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84" customFormat="1" ht="23.25" customHeight="1" hidden="1">
      <c r="A41" s="54"/>
      <c r="B41" s="82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 hidden="1">
      <c r="A42" s="108"/>
      <c r="B42" s="76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8.5" customHeight="1">
      <c r="A43" s="107"/>
      <c r="B43" s="91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4" customFormat="1" ht="12.75">
      <c r="A44" s="54"/>
      <c r="B44" s="82"/>
      <c r="C44" s="86"/>
      <c r="D44" s="86"/>
      <c r="E44" s="86"/>
      <c r="F44" s="86"/>
      <c r="G44" s="86"/>
      <c r="H44" s="86"/>
      <c r="I44" s="86"/>
      <c r="J44" s="86"/>
      <c r="K44" s="86"/>
    </row>
    <row r="45" spans="1:11" s="84" customFormat="1" ht="12.75">
      <c r="A45" s="54"/>
      <c r="B45" s="82"/>
      <c r="C45" s="86"/>
      <c r="D45" s="86"/>
      <c r="E45" s="86"/>
      <c r="F45" s="86"/>
      <c r="G45" s="86"/>
      <c r="H45" s="86"/>
      <c r="I45" s="86"/>
      <c r="J45" s="86"/>
      <c r="K45" s="86"/>
    </row>
    <row r="46" spans="1:11" s="84" customFormat="1" ht="12.75" hidden="1">
      <c r="A46" s="54"/>
      <c r="B46" s="82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 hidden="1">
      <c r="A47" s="108"/>
      <c r="B47" s="76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84" customFormat="1" ht="12.75" hidden="1">
      <c r="A48" s="54"/>
      <c r="B48" s="82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 hidden="1">
      <c r="A49" s="108"/>
      <c r="B49" s="76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.75" hidden="1">
      <c r="A50" s="108"/>
      <c r="B50" s="76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6.5" customHeight="1">
      <c r="A51" s="107"/>
      <c r="B51" s="91"/>
      <c r="C51" s="92"/>
      <c r="D51" s="92"/>
      <c r="E51" s="92"/>
      <c r="F51" s="92"/>
      <c r="G51" s="92"/>
      <c r="H51" s="92"/>
      <c r="I51" s="92"/>
      <c r="J51" s="92"/>
      <c r="K51" s="92"/>
    </row>
    <row r="52" spans="1:11" ht="12.75">
      <c r="A52" s="108"/>
      <c r="B52" s="76"/>
      <c r="C52" s="86"/>
      <c r="D52" s="88"/>
      <c r="E52" s="88"/>
      <c r="F52" s="88"/>
      <c r="G52" s="88"/>
      <c r="H52" s="88"/>
      <c r="I52" s="88"/>
      <c r="J52" s="88"/>
      <c r="K52" s="88"/>
    </row>
    <row r="53" spans="1:11" ht="11.25" customHeight="1">
      <c r="A53" s="106"/>
      <c r="B53" s="89"/>
      <c r="C53" s="90"/>
      <c r="D53" s="90"/>
      <c r="E53" s="90"/>
      <c r="F53" s="90"/>
      <c r="G53" s="90"/>
      <c r="H53" s="90"/>
      <c r="I53" s="90"/>
      <c r="J53" s="90"/>
      <c r="K53" s="90"/>
    </row>
    <row r="54" spans="1:16" ht="21.75" customHeight="1">
      <c r="A54" s="171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229"/>
      <c r="M54" s="230"/>
      <c r="N54" s="230"/>
      <c r="O54" s="230"/>
      <c r="P54" s="230"/>
    </row>
    <row r="55" spans="1:11" s="84" customFormat="1" ht="13.5" customHeight="1">
      <c r="A55" s="109"/>
      <c r="B55" s="83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84" customFormat="1" ht="12" customHeight="1">
      <c r="A56" s="109"/>
      <c r="B56" s="83"/>
      <c r="C56" s="87"/>
      <c r="D56" s="87"/>
      <c r="E56" s="87"/>
      <c r="F56" s="87"/>
      <c r="G56" s="87"/>
      <c r="H56" s="87"/>
      <c r="I56" s="87"/>
      <c r="J56" s="87"/>
      <c r="K56" s="87"/>
    </row>
    <row r="57" spans="1:11" s="84" customFormat="1" ht="13.5" customHeight="1" hidden="1">
      <c r="A57" s="109"/>
      <c r="B57" s="83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2.75" hidden="1">
      <c r="A58" s="108"/>
      <c r="B58" s="76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5" customHeight="1">
      <c r="A59" s="106"/>
      <c r="B59" s="89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23.25" customHeight="1">
      <c r="A60" s="107"/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4" customFormat="1" ht="12.75">
      <c r="A61" s="54"/>
      <c r="B61" s="82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84" customFormat="1" ht="12.75" customHeight="1">
      <c r="A62" s="54"/>
      <c r="B62" s="82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4" customFormat="1" ht="12.75" hidden="1">
      <c r="A63" s="54"/>
      <c r="B63" s="82"/>
      <c r="C63" s="86"/>
      <c r="D63" s="86"/>
      <c r="E63" s="86"/>
      <c r="F63" s="86"/>
      <c r="G63" s="86"/>
      <c r="H63" s="86"/>
      <c r="I63" s="86"/>
      <c r="J63" s="86"/>
      <c r="K63" s="86"/>
    </row>
    <row r="64" spans="1:11" s="84" customFormat="1" ht="12.75" hidden="1">
      <c r="A64" s="108"/>
      <c r="B64" s="76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84" customFormat="1" ht="12.75" hidden="1">
      <c r="A65" s="108"/>
      <c r="B65" s="76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84" customFormat="1" ht="12.75" hidden="1">
      <c r="A66" s="108"/>
      <c r="B66" s="76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84" customFormat="1" ht="12.75" hidden="1">
      <c r="A67" s="121"/>
      <c r="B67" s="122"/>
      <c r="C67" s="86"/>
      <c r="D67" s="123"/>
      <c r="E67" s="123"/>
      <c r="F67" s="123"/>
      <c r="G67" s="123"/>
      <c r="H67" s="123"/>
      <c r="I67" s="123"/>
      <c r="J67" s="123"/>
      <c r="K67" s="123"/>
    </row>
    <row r="68" spans="1:11" s="84" customFormat="1" ht="12.75" hidden="1">
      <c r="A68" s="108"/>
      <c r="B68" s="76"/>
      <c r="C68" s="88"/>
      <c r="D68" s="88"/>
      <c r="E68" s="88"/>
      <c r="F68" s="88"/>
      <c r="G68" s="88"/>
      <c r="H68" s="88"/>
      <c r="I68" s="88"/>
      <c r="J68" s="88"/>
      <c r="K68" s="88"/>
    </row>
    <row r="69" spans="1:11" s="84" customFormat="1" ht="12.75" hidden="1">
      <c r="A69" s="108"/>
      <c r="B69" s="76"/>
      <c r="C69" s="88"/>
      <c r="D69" s="88"/>
      <c r="E69" s="88"/>
      <c r="F69" s="88"/>
      <c r="G69" s="88"/>
      <c r="H69" s="88"/>
      <c r="I69" s="88"/>
      <c r="J69" s="88"/>
      <c r="K69" s="88"/>
    </row>
    <row r="70" spans="1:11" s="84" customFormat="1" ht="12.75" hidden="1">
      <c r="A70" s="108"/>
      <c r="B70" s="76"/>
      <c r="C70" s="88"/>
      <c r="D70" s="88"/>
      <c r="E70" s="88"/>
      <c r="F70" s="88"/>
      <c r="G70" s="88"/>
      <c r="H70" s="88"/>
      <c r="I70" s="88"/>
      <c r="J70" s="88"/>
      <c r="K70" s="88"/>
    </row>
    <row r="71" spans="1:11" s="84" customFormat="1" ht="12.75" hidden="1">
      <c r="A71" s="54"/>
      <c r="B71" s="82"/>
      <c r="C71" s="86"/>
      <c r="D71" s="86"/>
      <c r="E71" s="86"/>
      <c r="F71" s="86"/>
      <c r="G71" s="86"/>
      <c r="H71" s="86"/>
      <c r="I71" s="86"/>
      <c r="J71" s="86"/>
      <c r="K71" s="86"/>
    </row>
    <row r="72" spans="1:11" s="84" customFormat="1" ht="12.75" hidden="1">
      <c r="A72" s="108"/>
      <c r="B72" s="76"/>
      <c r="C72" s="88"/>
      <c r="D72" s="88"/>
      <c r="E72" s="88"/>
      <c r="F72" s="88"/>
      <c r="G72" s="88"/>
      <c r="H72" s="88"/>
      <c r="I72" s="88"/>
      <c r="J72" s="88"/>
      <c r="K72" s="88"/>
    </row>
    <row r="73" spans="1:11" s="84" customFormat="1" ht="2.25" customHeight="1" hidden="1">
      <c r="A73" s="54"/>
      <c r="B73" s="82"/>
      <c r="C73" s="86"/>
      <c r="D73" s="86"/>
      <c r="E73" s="86"/>
      <c r="F73" s="86"/>
      <c r="G73" s="86"/>
      <c r="H73" s="86"/>
      <c r="I73" s="86"/>
      <c r="J73" s="86"/>
      <c r="K73" s="86"/>
    </row>
    <row r="74" spans="1:11" ht="0.75" customHeight="1" hidden="1">
      <c r="A74" s="108"/>
      <c r="B74" s="76"/>
      <c r="C74" s="88"/>
      <c r="D74" s="88"/>
      <c r="E74" s="88"/>
      <c r="F74" s="88"/>
      <c r="G74" s="88"/>
      <c r="H74" s="88"/>
      <c r="I74" s="88"/>
      <c r="J74" s="88"/>
      <c r="K74" s="88"/>
    </row>
    <row r="75" spans="1:11" ht="22.5" customHeight="1">
      <c r="A75" s="107"/>
      <c r="B75" s="91"/>
      <c r="C75" s="92"/>
      <c r="D75" s="92"/>
      <c r="E75" s="92"/>
      <c r="F75" s="92"/>
      <c r="G75" s="92"/>
      <c r="H75" s="92"/>
      <c r="I75" s="92"/>
      <c r="J75" s="92"/>
      <c r="K75" s="92"/>
    </row>
    <row r="76" spans="1:11" s="84" customFormat="1" ht="12.75">
      <c r="A76" s="54"/>
      <c r="B76" s="82"/>
      <c r="C76" s="86"/>
      <c r="D76" s="86"/>
      <c r="E76" s="86"/>
      <c r="F76" s="86"/>
      <c r="G76" s="86"/>
      <c r="H76" s="86"/>
      <c r="I76" s="86"/>
      <c r="J76" s="86"/>
      <c r="K76" s="86"/>
    </row>
    <row r="77" spans="1:11" s="84" customFormat="1" ht="12.75">
      <c r="A77" s="54"/>
      <c r="B77" s="82"/>
      <c r="C77" s="86"/>
      <c r="D77" s="86"/>
      <c r="E77" s="86"/>
      <c r="F77" s="86"/>
      <c r="G77" s="86"/>
      <c r="H77" s="86"/>
      <c r="I77" s="86"/>
      <c r="J77" s="86"/>
      <c r="K77" s="86"/>
    </row>
    <row r="78" spans="1:11" s="84" customFormat="1" ht="12" customHeight="1" hidden="1">
      <c r="A78" s="54"/>
      <c r="B78" s="82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2.75" hidden="1">
      <c r="A79" s="108"/>
      <c r="B79" s="76"/>
      <c r="C79" s="88"/>
      <c r="D79" s="88"/>
      <c r="E79" s="88"/>
      <c r="F79" s="88"/>
      <c r="G79" s="88"/>
      <c r="H79" s="88"/>
      <c r="I79" s="88"/>
      <c r="J79" s="88"/>
      <c r="K79" s="88"/>
    </row>
    <row r="80" spans="1:11" ht="12.75" hidden="1">
      <c r="A80" s="108"/>
      <c r="B80" s="76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24.75" customHeight="1">
      <c r="A81" s="107"/>
      <c r="B81" s="91"/>
      <c r="C81" s="92"/>
      <c r="D81" s="92"/>
      <c r="E81" s="92"/>
      <c r="F81" s="92"/>
      <c r="G81" s="92"/>
      <c r="H81" s="92"/>
      <c r="I81" s="92"/>
      <c r="J81" s="92"/>
      <c r="K81" s="92"/>
    </row>
    <row r="82" spans="1:11" s="84" customFormat="1" ht="12.75">
      <c r="A82" s="54"/>
      <c r="B82" s="82"/>
      <c r="C82" s="86"/>
      <c r="D82" s="86"/>
      <c r="E82" s="86"/>
      <c r="F82" s="86"/>
      <c r="G82" s="86"/>
      <c r="H82" s="86"/>
      <c r="I82" s="86"/>
      <c r="J82" s="86"/>
      <c r="K82" s="86"/>
    </row>
    <row r="83" spans="1:11" s="84" customFormat="1" ht="12.75">
      <c r="A83" s="54"/>
      <c r="B83" s="82"/>
      <c r="C83" s="86"/>
      <c r="D83" s="86"/>
      <c r="E83" s="86"/>
      <c r="F83" s="86"/>
      <c r="G83" s="86"/>
      <c r="H83" s="86"/>
      <c r="I83" s="86"/>
      <c r="J83" s="86"/>
      <c r="K83" s="86"/>
    </row>
    <row r="84" spans="1:11" s="84" customFormat="1" ht="12.75" hidden="1">
      <c r="A84" s="54"/>
      <c r="B84" s="82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2.75" hidden="1">
      <c r="A85" s="108"/>
      <c r="B85" s="76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24" customHeight="1">
      <c r="A86" s="107"/>
      <c r="B86" s="91"/>
      <c r="C86" s="92"/>
      <c r="D86" s="92"/>
      <c r="E86" s="92"/>
      <c r="F86" s="92"/>
      <c r="G86" s="92"/>
      <c r="H86" s="92"/>
      <c r="I86" s="92"/>
      <c r="J86" s="92"/>
      <c r="K86" s="92"/>
    </row>
    <row r="87" spans="1:11" s="5" customFormat="1" ht="12.75">
      <c r="A87" s="54"/>
      <c r="B87" s="82"/>
      <c r="C87" s="86"/>
      <c r="D87" s="86"/>
      <c r="E87" s="86"/>
      <c r="F87" s="86"/>
      <c r="G87" s="86"/>
      <c r="H87" s="86"/>
      <c r="I87" s="86"/>
      <c r="J87" s="86"/>
      <c r="K87" s="86"/>
    </row>
    <row r="88" spans="1:11" s="5" customFormat="1" ht="12.75">
      <c r="A88" s="54"/>
      <c r="B88" s="82"/>
      <c r="C88" s="86"/>
      <c r="D88" s="86"/>
      <c r="E88" s="86"/>
      <c r="F88" s="86"/>
      <c r="G88" s="86"/>
      <c r="H88" s="86"/>
      <c r="I88" s="86"/>
      <c r="J88" s="86"/>
      <c r="K88" s="86"/>
    </row>
    <row r="89" spans="1:11" s="84" customFormat="1" ht="12.75" hidden="1">
      <c r="A89" s="54"/>
      <c r="B89" s="82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2.75" hidden="1">
      <c r="A90" s="108"/>
      <c r="B90" s="76"/>
      <c r="C90" s="88"/>
      <c r="D90" s="88"/>
      <c r="E90" s="88"/>
      <c r="F90" s="88"/>
      <c r="G90" s="88"/>
      <c r="H90" s="88"/>
      <c r="I90" s="88"/>
      <c r="J90" s="88"/>
      <c r="K90" s="88"/>
    </row>
    <row r="91" spans="1:11" s="84" customFormat="1" ht="12.75" hidden="1">
      <c r="A91" s="54"/>
      <c r="B91" s="82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2.75" hidden="1">
      <c r="A92" s="108"/>
      <c r="B92" s="76"/>
      <c r="C92" s="88"/>
      <c r="D92" s="88"/>
      <c r="E92" s="88"/>
      <c r="F92" s="88"/>
      <c r="G92" s="88"/>
      <c r="H92" s="88"/>
      <c r="I92" s="88"/>
      <c r="J92" s="88"/>
      <c r="K92" s="88"/>
    </row>
    <row r="93" spans="1:11" s="84" customFormat="1" ht="12.75" hidden="1">
      <c r="A93" s="109"/>
      <c r="B93" s="83"/>
      <c r="C93" s="87"/>
      <c r="D93" s="87"/>
      <c r="E93" s="87"/>
      <c r="F93" s="87"/>
      <c r="G93" s="87"/>
      <c r="H93" s="87"/>
      <c r="I93" s="87"/>
      <c r="J93" s="87"/>
      <c r="K93" s="87"/>
    </row>
    <row r="94" spans="1:11" ht="12.75" hidden="1">
      <c r="A94" s="108"/>
      <c r="B94" s="76"/>
      <c r="C94" s="88"/>
      <c r="D94" s="88"/>
      <c r="E94" s="88"/>
      <c r="F94" s="88"/>
      <c r="G94" s="88"/>
      <c r="H94" s="88"/>
      <c r="I94" s="88"/>
      <c r="J94" s="88"/>
      <c r="K94" s="88"/>
    </row>
    <row r="95" spans="1:11" s="84" customFormat="1" ht="12.75">
      <c r="A95" s="54"/>
      <c r="B95" s="82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4" customFormat="1" ht="12.75" hidden="1">
      <c r="A96" s="54"/>
      <c r="B96" s="82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2.75" hidden="1">
      <c r="A97" s="108"/>
      <c r="B97" s="76"/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 hidden="1">
      <c r="A98" s="108"/>
      <c r="B98" s="76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23.25" customHeight="1">
      <c r="A99" s="107"/>
      <c r="B99" s="91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5" customFormat="1" ht="12.75">
      <c r="A100" s="54"/>
      <c r="B100" s="82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5" customFormat="1" ht="12.75">
      <c r="A101" s="54"/>
      <c r="B101" s="82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5" customFormat="1" ht="12.75" hidden="1">
      <c r="A102" s="54"/>
      <c r="B102" s="82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2.75" hidden="1">
      <c r="A103" s="108"/>
      <c r="B103" s="76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s="5" customFormat="1" ht="12.75" hidden="1">
      <c r="A104" s="54"/>
      <c r="B104" s="82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2.75" hidden="1">
      <c r="A105" s="108"/>
      <c r="B105" s="7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s="5" customFormat="1" ht="12.75" hidden="1">
      <c r="A106" s="54"/>
      <c r="B106" s="82"/>
      <c r="C106" s="87"/>
      <c r="D106" s="86"/>
      <c r="E106" s="86"/>
      <c r="F106" s="86"/>
      <c r="G106" s="86"/>
      <c r="H106" s="86"/>
      <c r="I106" s="86"/>
      <c r="J106" s="86"/>
      <c r="K106" s="86"/>
    </row>
    <row r="107" spans="1:11" ht="12.75" hidden="1">
      <c r="A107" s="108"/>
      <c r="B107" s="7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s="5" customFormat="1" ht="12.75">
      <c r="A108" s="54"/>
      <c r="B108" s="82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5" customFormat="1" ht="12.75" hidden="1">
      <c r="A109" s="54"/>
      <c r="B109" s="82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2.75" hidden="1">
      <c r="A110" s="108"/>
      <c r="B110" s="76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1:11" ht="12.75" hidden="1">
      <c r="A111" s="108"/>
      <c r="B111" s="76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ht="21.75" customHeight="1">
      <c r="A112" s="106"/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24" customHeight="1">
      <c r="A113" s="107"/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s="84" customFormat="1" ht="12.75">
      <c r="A114" s="54"/>
      <c r="B114" s="82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s="84" customFormat="1" ht="19.5" customHeight="1">
      <c r="A115" s="54"/>
      <c r="B115" s="82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84" customFormat="1" ht="21" customHeight="1" hidden="1">
      <c r="A116" s="54"/>
      <c r="B116" s="82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2.75" hidden="1">
      <c r="A117" s="108"/>
      <c r="B117" s="76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18.75" customHeight="1">
      <c r="A118" s="106"/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21.75" customHeight="1">
      <c r="A119" s="107"/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s="84" customFormat="1" ht="12.75" customHeight="1">
      <c r="A120" s="109"/>
      <c r="B120" s="83"/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s="84" customFormat="1" ht="12.75" customHeight="1">
      <c r="A121" s="109"/>
      <c r="B121" s="83"/>
      <c r="C121" s="86"/>
      <c r="D121" s="87"/>
      <c r="E121" s="87"/>
      <c r="F121" s="87"/>
      <c r="G121" s="87"/>
      <c r="H121" s="87"/>
      <c r="I121" s="87"/>
      <c r="J121" s="87"/>
      <c r="K121" s="87"/>
    </row>
    <row r="122" spans="1:11" s="84" customFormat="1" ht="12.75" hidden="1">
      <c r="A122" s="109"/>
      <c r="B122" s="83"/>
      <c r="C122" s="87"/>
      <c r="D122" s="87"/>
      <c r="E122" s="87"/>
      <c r="F122" s="87"/>
      <c r="G122" s="87"/>
      <c r="H122" s="87"/>
      <c r="I122" s="87"/>
      <c r="J122" s="87"/>
      <c r="K122" s="87"/>
    </row>
    <row r="123" spans="1:11" ht="12.75" hidden="1">
      <c r="A123" s="108"/>
      <c r="B123" s="76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1" ht="12.75" customHeight="1" hidden="1">
      <c r="A124" s="108"/>
      <c r="B124" s="76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1:11" ht="25.5" customHeight="1">
      <c r="A125" s="107"/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1:11" s="84" customFormat="1" ht="14.25" customHeight="1">
      <c r="A126" s="109"/>
      <c r="B126" s="83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1:11" s="84" customFormat="1" ht="12.75">
      <c r="A127" s="109"/>
      <c r="B127" s="83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1:11" s="84" customFormat="1" ht="12.75" customHeight="1" hidden="1">
      <c r="A128" s="109"/>
      <c r="B128" s="83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1" ht="12.75" hidden="1">
      <c r="A129" s="108"/>
      <c r="B129" s="76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1" ht="18.75" customHeight="1">
      <c r="A130" s="106"/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28.5" customHeight="1">
      <c r="A131" s="107"/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s="84" customFormat="1" ht="12.75">
      <c r="A132" s="54"/>
      <c r="B132" s="82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s="84" customFormat="1" ht="12.75">
      <c r="A133" s="54"/>
      <c r="B133" s="82"/>
      <c r="C133" s="86"/>
      <c r="D133" s="86"/>
      <c r="E133" s="86"/>
      <c r="F133" s="86"/>
      <c r="G133" s="86"/>
      <c r="H133" s="86"/>
      <c r="I133" s="86"/>
      <c r="J133" s="86"/>
      <c r="K133" s="86"/>
    </row>
    <row r="134" spans="1:11" s="84" customFormat="1" ht="7.5" customHeight="1">
      <c r="A134" s="54"/>
      <c r="B134" s="82"/>
      <c r="C134" s="86"/>
      <c r="D134" s="86"/>
      <c r="E134" s="86"/>
      <c r="F134" s="86"/>
      <c r="G134" s="86"/>
      <c r="H134" s="86"/>
      <c r="I134" s="86"/>
      <c r="J134" s="86"/>
      <c r="K134" s="86"/>
    </row>
    <row r="135" spans="1:11" ht="6" customHeight="1" hidden="1">
      <c r="A135" s="108"/>
      <c r="B135" s="76"/>
      <c r="C135" s="88"/>
      <c r="D135" s="88"/>
      <c r="E135" s="88"/>
      <c r="F135" s="88"/>
      <c r="G135" s="88"/>
      <c r="H135" s="88"/>
      <c r="I135" s="88"/>
      <c r="J135" s="88"/>
      <c r="K135" s="88"/>
    </row>
    <row r="136" spans="1:11" ht="12.75">
      <c r="A136" s="106"/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6.75" customHeight="1">
      <c r="A137" s="108"/>
      <c r="B137" s="76"/>
      <c r="C137" s="88"/>
      <c r="D137" s="88"/>
      <c r="E137" s="88"/>
      <c r="F137" s="88"/>
      <c r="G137" s="88"/>
      <c r="H137" s="88"/>
      <c r="I137" s="88"/>
      <c r="J137" s="88"/>
      <c r="K137" s="88"/>
    </row>
    <row r="138" spans="1:11" ht="17.25" customHeight="1">
      <c r="A138" s="107"/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s="84" customFormat="1" ht="12.75">
      <c r="A139" s="54"/>
      <c r="B139" s="82"/>
      <c r="C139" s="86"/>
      <c r="D139" s="86"/>
      <c r="E139" s="86"/>
      <c r="F139" s="86"/>
      <c r="G139" s="86"/>
      <c r="H139" s="86"/>
      <c r="I139" s="86"/>
      <c r="J139" s="86"/>
      <c r="K139" s="86"/>
    </row>
    <row r="140" spans="1:11" s="84" customFormat="1" ht="12.75">
      <c r="A140" s="54"/>
      <c r="B140" s="82"/>
      <c r="C140" s="86"/>
      <c r="D140" s="86"/>
      <c r="E140" s="86"/>
      <c r="F140" s="86"/>
      <c r="G140" s="86"/>
      <c r="H140" s="86"/>
      <c r="I140" s="86"/>
      <c r="J140" s="86"/>
      <c r="K140" s="86"/>
    </row>
    <row r="141" spans="1:11" s="84" customFormat="1" ht="12.75" hidden="1">
      <c r="A141" s="54"/>
      <c r="B141" s="82"/>
      <c r="C141" s="86"/>
      <c r="D141" s="86"/>
      <c r="E141" s="86"/>
      <c r="F141" s="86"/>
      <c r="G141" s="86"/>
      <c r="H141" s="86"/>
      <c r="I141" s="86"/>
      <c r="J141" s="86"/>
      <c r="K141" s="86"/>
    </row>
    <row r="142" spans="1:11" ht="12.75" hidden="1">
      <c r="A142" s="108"/>
      <c r="B142" s="76"/>
      <c r="C142" s="88"/>
      <c r="D142" s="88"/>
      <c r="E142" s="88"/>
      <c r="F142" s="88"/>
      <c r="G142" s="88"/>
      <c r="H142" s="88"/>
      <c r="I142" s="88"/>
      <c r="J142" s="88"/>
      <c r="K142" s="88"/>
    </row>
    <row r="143" spans="1:11" ht="12.75" hidden="1">
      <c r="A143" s="108"/>
      <c r="B143" s="76"/>
      <c r="C143" s="88"/>
      <c r="D143" s="88"/>
      <c r="E143" s="88"/>
      <c r="F143" s="88"/>
      <c r="G143" s="88"/>
      <c r="H143" s="88"/>
      <c r="I143" s="88"/>
      <c r="J143" s="88"/>
      <c r="K143" s="88"/>
    </row>
    <row r="144" spans="1:11" ht="12.75" hidden="1">
      <c r="A144" s="108"/>
      <c r="B144" s="76"/>
      <c r="C144" s="88"/>
      <c r="D144" s="88"/>
      <c r="E144" s="88"/>
      <c r="F144" s="88"/>
      <c r="G144" s="88"/>
      <c r="H144" s="88"/>
      <c r="I144" s="88"/>
      <c r="J144" s="88"/>
      <c r="K144" s="88"/>
    </row>
    <row r="145" spans="1:11" s="84" customFormat="1" ht="12.75" hidden="1">
      <c r="A145" s="54"/>
      <c r="B145" s="82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s="84" customFormat="1" ht="12.75" hidden="1">
      <c r="A146" s="108"/>
      <c r="B146" s="76"/>
      <c r="C146" s="88"/>
      <c r="D146" s="86"/>
      <c r="E146" s="86"/>
      <c r="F146" s="88"/>
      <c r="G146" s="86"/>
      <c r="H146" s="86"/>
      <c r="I146" s="88"/>
      <c r="J146" s="86"/>
      <c r="K146" s="86"/>
    </row>
    <row r="147" spans="1:11" s="84" customFormat="1" ht="12.75" hidden="1">
      <c r="A147" s="108"/>
      <c r="B147" s="76"/>
      <c r="C147" s="88"/>
      <c r="D147" s="86"/>
      <c r="E147" s="86"/>
      <c r="F147" s="88"/>
      <c r="G147" s="86"/>
      <c r="H147" s="86"/>
      <c r="I147" s="86"/>
      <c r="J147" s="86"/>
      <c r="K147" s="86"/>
    </row>
    <row r="148" spans="1:11" ht="12.75" hidden="1">
      <c r="A148" s="108"/>
      <c r="B148" s="7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1" ht="12.75" hidden="1">
      <c r="A149" s="108"/>
      <c r="B149" s="76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1" ht="12.75" hidden="1">
      <c r="A150" s="108"/>
      <c r="B150" s="7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1" s="84" customFormat="1" ht="12.75" hidden="1">
      <c r="A151" s="54"/>
      <c r="B151" s="82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11" s="84" customFormat="1" ht="12.75" hidden="1">
      <c r="A152" s="108"/>
      <c r="B152" s="76"/>
      <c r="C152" s="88"/>
      <c r="D152" s="88"/>
      <c r="E152" s="88"/>
      <c r="F152" s="88"/>
      <c r="G152" s="88"/>
      <c r="H152" s="88"/>
      <c r="I152" s="88"/>
      <c r="J152" s="88"/>
      <c r="K152" s="88"/>
    </row>
    <row r="153" spans="1:11" ht="12.75" hidden="1">
      <c r="A153" s="108"/>
      <c r="B153" s="7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1" s="84" customFormat="1" ht="12.75" customHeight="1" hidden="1">
      <c r="A154" s="54"/>
      <c r="B154" s="82"/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s="84" customFormat="1" ht="12.75" hidden="1">
      <c r="A155" s="108"/>
      <c r="B155" s="76"/>
      <c r="C155" s="88"/>
      <c r="D155" s="86"/>
      <c r="E155" s="86"/>
      <c r="F155" s="88"/>
      <c r="G155" s="86"/>
      <c r="H155" s="86"/>
      <c r="I155" s="86"/>
      <c r="J155" s="86"/>
      <c r="K155" s="86"/>
    </row>
    <row r="156" spans="1:11" s="84" customFormat="1" ht="12.75" hidden="1">
      <c r="A156" s="108"/>
      <c r="B156" s="76"/>
      <c r="C156" s="88"/>
      <c r="D156" s="86"/>
      <c r="E156" s="86"/>
      <c r="F156" s="88"/>
      <c r="G156" s="86"/>
      <c r="H156" s="86"/>
      <c r="I156" s="86"/>
      <c r="J156" s="86"/>
      <c r="K156" s="86"/>
    </row>
    <row r="157" spans="1:11" s="84" customFormat="1" ht="12.75" hidden="1">
      <c r="A157" s="108"/>
      <c r="B157" s="76"/>
      <c r="C157" s="88"/>
      <c r="D157" s="86"/>
      <c r="E157" s="88"/>
      <c r="F157" s="88"/>
      <c r="G157" s="86"/>
      <c r="H157" s="86"/>
      <c r="I157" s="86"/>
      <c r="J157" s="86"/>
      <c r="K157" s="86"/>
    </row>
    <row r="158" spans="1:11" s="84" customFormat="1" ht="12.75" hidden="1">
      <c r="A158" s="108"/>
      <c r="B158" s="76"/>
      <c r="C158" s="88"/>
      <c r="D158" s="86"/>
      <c r="E158" s="88"/>
      <c r="F158" s="88"/>
      <c r="G158" s="86"/>
      <c r="H158" s="86"/>
      <c r="I158" s="86"/>
      <c r="J158" s="86"/>
      <c r="K158" s="86"/>
    </row>
    <row r="159" spans="1:11" ht="12.75" hidden="1">
      <c r="A159" s="108"/>
      <c r="B159" s="76"/>
      <c r="C159" s="88"/>
      <c r="D159" s="88"/>
      <c r="E159" s="88"/>
      <c r="F159" s="88"/>
      <c r="G159" s="88"/>
      <c r="H159" s="88"/>
      <c r="I159" s="88"/>
      <c r="J159" s="88"/>
      <c r="K159" s="88"/>
    </row>
    <row r="160" spans="1:11" ht="12" customHeight="1">
      <c r="A160" s="54"/>
      <c r="B160" s="82"/>
      <c r="C160" s="86"/>
      <c r="D160" s="88"/>
      <c r="E160" s="86"/>
      <c r="F160" s="86"/>
      <c r="G160" s="88"/>
      <c r="H160" s="88"/>
      <c r="I160" s="88"/>
      <c r="J160" s="88"/>
      <c r="K160" s="88"/>
    </row>
    <row r="161" spans="1:11" ht="12.75" hidden="1">
      <c r="A161" s="54"/>
      <c r="B161" s="82"/>
      <c r="C161" s="86"/>
      <c r="D161" s="88"/>
      <c r="E161" s="86"/>
      <c r="F161" s="86"/>
      <c r="G161" s="88"/>
      <c r="H161" s="88"/>
      <c r="I161" s="88"/>
      <c r="J161" s="88"/>
      <c r="K161" s="88"/>
    </row>
    <row r="162" spans="1:11" ht="12.75" hidden="1">
      <c r="A162" s="108"/>
      <c r="B162" s="76"/>
      <c r="C162" s="88"/>
      <c r="D162" s="88"/>
      <c r="E162" s="88"/>
      <c r="F162" s="88"/>
      <c r="G162" s="88"/>
      <c r="H162" s="88"/>
      <c r="I162" s="88"/>
      <c r="J162" s="88"/>
      <c r="K162" s="88"/>
    </row>
    <row r="163" spans="1:11" ht="12.75" hidden="1">
      <c r="A163" s="108"/>
      <c r="B163" s="76"/>
      <c r="C163" s="88"/>
      <c r="D163" s="88"/>
      <c r="E163" s="88"/>
      <c r="F163" s="88"/>
      <c r="G163" s="88"/>
      <c r="H163" s="88"/>
      <c r="I163" s="88"/>
      <c r="J163" s="88"/>
      <c r="K163" s="88"/>
    </row>
    <row r="164" spans="1:11" ht="26.25" customHeight="1">
      <c r="A164" s="107"/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1:11" s="84" customFormat="1" ht="12.75">
      <c r="A165" s="109"/>
      <c r="B165" s="83"/>
      <c r="C165" s="87"/>
      <c r="D165" s="87"/>
      <c r="E165" s="87"/>
      <c r="F165" s="87"/>
      <c r="G165" s="87"/>
      <c r="H165" s="87"/>
      <c r="I165" s="87"/>
      <c r="J165" s="87"/>
      <c r="K165" s="87"/>
    </row>
    <row r="166" spans="1:11" s="84" customFormat="1" ht="12" customHeight="1">
      <c r="A166" s="109"/>
      <c r="B166" s="83"/>
      <c r="C166" s="87"/>
      <c r="D166" s="87"/>
      <c r="E166" s="87"/>
      <c r="F166" s="87"/>
      <c r="G166" s="87"/>
      <c r="H166" s="87"/>
      <c r="I166" s="87"/>
      <c r="J166" s="87"/>
      <c r="K166" s="87"/>
    </row>
    <row r="167" spans="1:11" s="84" customFormat="1" ht="12.75" hidden="1">
      <c r="A167" s="109"/>
      <c r="B167" s="83"/>
      <c r="C167" s="87"/>
      <c r="D167" s="87"/>
      <c r="E167" s="87"/>
      <c r="F167" s="87"/>
      <c r="G167" s="87"/>
      <c r="H167" s="87"/>
      <c r="I167" s="87"/>
      <c r="J167" s="87"/>
      <c r="K167" s="87"/>
    </row>
    <row r="168" spans="1:11" ht="12.75" hidden="1">
      <c r="A168" s="108"/>
      <c r="B168" s="7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s="84" customFormat="1" ht="12.75" hidden="1">
      <c r="A169" s="109"/>
      <c r="B169" s="83"/>
      <c r="C169" s="87"/>
      <c r="D169" s="87"/>
      <c r="E169" s="87"/>
      <c r="F169" s="87"/>
      <c r="G169" s="87"/>
      <c r="H169" s="87"/>
      <c r="I169" s="87"/>
      <c r="J169" s="87"/>
      <c r="K169" s="87"/>
    </row>
    <row r="170" spans="1:11" ht="12.75" hidden="1">
      <c r="A170" s="108"/>
      <c r="B170" s="76"/>
      <c r="C170" s="88"/>
      <c r="D170" s="88"/>
      <c r="E170" s="88"/>
      <c r="F170" s="88"/>
      <c r="G170" s="88"/>
      <c r="H170" s="88"/>
      <c r="I170" s="88"/>
      <c r="J170" s="88"/>
      <c r="K170" s="88"/>
    </row>
    <row r="171" spans="1:11" s="84" customFormat="1" ht="12.75" hidden="1">
      <c r="A171" s="109"/>
      <c r="B171" s="83"/>
      <c r="C171" s="87"/>
      <c r="D171" s="87"/>
      <c r="E171" s="87"/>
      <c r="F171" s="87"/>
      <c r="G171" s="87"/>
      <c r="H171" s="87"/>
      <c r="I171" s="87"/>
      <c r="J171" s="87"/>
      <c r="K171" s="87"/>
    </row>
    <row r="172" spans="1:11" ht="12.75" hidden="1">
      <c r="A172" s="108"/>
      <c r="B172" s="76"/>
      <c r="C172" s="88"/>
      <c r="D172" s="88"/>
      <c r="E172" s="88"/>
      <c r="F172" s="88"/>
      <c r="G172" s="88"/>
      <c r="H172" s="88"/>
      <c r="I172" s="88"/>
      <c r="J172" s="88"/>
      <c r="K172" s="88"/>
    </row>
    <row r="173" spans="1:11" ht="12.75" hidden="1">
      <c r="A173" s="108"/>
      <c r="B173" s="76"/>
      <c r="C173" s="88"/>
      <c r="D173" s="88"/>
      <c r="E173" s="88"/>
      <c r="F173" s="88"/>
      <c r="G173" s="88"/>
      <c r="H173" s="88"/>
      <c r="I173" s="88"/>
      <c r="J173" s="88"/>
      <c r="K173" s="88"/>
    </row>
    <row r="174" spans="1:11" s="84" customFormat="1" ht="12.75">
      <c r="A174" s="109"/>
      <c r="B174" s="83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11" s="84" customFormat="1" ht="12.75" hidden="1">
      <c r="A175" s="109"/>
      <c r="B175" s="83"/>
      <c r="C175" s="87"/>
      <c r="D175" s="87"/>
      <c r="E175" s="87"/>
      <c r="F175" s="87"/>
      <c r="G175" s="87"/>
      <c r="H175" s="87"/>
      <c r="I175" s="87"/>
      <c r="J175" s="87"/>
      <c r="K175" s="87"/>
    </row>
    <row r="176" spans="1:11" ht="12.75" hidden="1">
      <c r="A176" s="108"/>
      <c r="B176" s="76"/>
      <c r="C176" s="88"/>
      <c r="D176" s="88"/>
      <c r="E176" s="88"/>
      <c r="F176" s="88"/>
      <c r="G176" s="88"/>
      <c r="H176" s="88"/>
      <c r="I176" s="88"/>
      <c r="J176" s="88"/>
      <c r="K176" s="88"/>
    </row>
    <row r="177" spans="1:11" s="84" customFormat="1" ht="12.75" customHeight="1" hidden="1">
      <c r="A177" s="54"/>
      <c r="B177" s="82"/>
      <c r="C177" s="87"/>
      <c r="D177" s="86"/>
      <c r="E177" s="86"/>
      <c r="F177" s="86"/>
      <c r="G177" s="86"/>
      <c r="H177" s="86"/>
      <c r="I177" s="86"/>
      <c r="J177" s="86"/>
      <c r="K177" s="86"/>
    </row>
    <row r="178" spans="1:11" ht="12.75" hidden="1">
      <c r="A178" s="108"/>
      <c r="B178" s="76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1" ht="24" customHeight="1">
      <c r="A179" s="107"/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1:11" s="84" customFormat="1" ht="12.75">
      <c r="A180" s="54"/>
      <c r="B180" s="82"/>
      <c r="C180" s="86"/>
      <c r="D180" s="86"/>
      <c r="E180" s="86"/>
      <c r="F180" s="86"/>
      <c r="G180" s="86"/>
      <c r="H180" s="86"/>
      <c r="I180" s="86"/>
      <c r="J180" s="86"/>
      <c r="K180" s="86"/>
    </row>
    <row r="181" spans="1:11" s="84" customFormat="1" ht="12.75">
      <c r="A181" s="54"/>
      <c r="B181" s="82"/>
      <c r="C181" s="86"/>
      <c r="D181" s="86"/>
      <c r="E181" s="86"/>
      <c r="F181" s="86"/>
      <c r="G181" s="86"/>
      <c r="H181" s="86"/>
      <c r="I181" s="86"/>
      <c r="J181" s="86"/>
      <c r="K181" s="86"/>
    </row>
    <row r="182" spans="1:11" s="84" customFormat="1" ht="12.75" hidden="1">
      <c r="A182" s="54"/>
      <c r="B182" s="82"/>
      <c r="C182" s="86"/>
      <c r="D182" s="86"/>
      <c r="E182" s="86"/>
      <c r="F182" s="86"/>
      <c r="G182" s="86"/>
      <c r="H182" s="86"/>
      <c r="I182" s="86"/>
      <c r="J182" s="86"/>
      <c r="K182" s="86"/>
    </row>
    <row r="183" spans="1:11" s="84" customFormat="1" ht="12.75" hidden="1">
      <c r="A183" s="108"/>
      <c r="B183" s="76"/>
      <c r="C183" s="88"/>
      <c r="D183" s="86"/>
      <c r="E183" s="88"/>
      <c r="F183" s="86"/>
      <c r="G183" s="86"/>
      <c r="H183" s="86"/>
      <c r="I183" s="86"/>
      <c r="J183" s="86"/>
      <c r="K183" s="86"/>
    </row>
    <row r="184" spans="1:11" s="84" customFormat="1" ht="12.75" hidden="1">
      <c r="A184" s="108"/>
      <c r="B184" s="76"/>
      <c r="C184" s="88"/>
      <c r="D184" s="86"/>
      <c r="E184" s="88"/>
      <c r="F184" s="86"/>
      <c r="G184" s="86"/>
      <c r="H184" s="86"/>
      <c r="I184" s="86"/>
      <c r="J184" s="86"/>
      <c r="K184" s="86"/>
    </row>
    <row r="185" spans="1:11" s="84" customFormat="1" ht="12.75" hidden="1">
      <c r="A185" s="108"/>
      <c r="B185" s="76"/>
      <c r="C185" s="88"/>
      <c r="D185" s="86"/>
      <c r="E185" s="88"/>
      <c r="F185" s="86"/>
      <c r="G185" s="86"/>
      <c r="H185" s="86"/>
      <c r="I185" s="86"/>
      <c r="J185" s="86"/>
      <c r="K185" s="86"/>
    </row>
    <row r="186" spans="1:11" s="84" customFormat="1" ht="12.75" hidden="1">
      <c r="A186" s="54"/>
      <c r="B186" s="82"/>
      <c r="C186" s="86"/>
      <c r="D186" s="86"/>
      <c r="E186" s="86"/>
      <c r="F186" s="86"/>
      <c r="G186" s="86"/>
      <c r="H186" s="86"/>
      <c r="I186" s="86"/>
      <c r="J186" s="86"/>
      <c r="K186" s="86"/>
    </row>
    <row r="187" spans="1:11" s="84" customFormat="1" ht="12.75" hidden="1">
      <c r="A187" s="108"/>
      <c r="B187" s="76"/>
      <c r="C187" s="88"/>
      <c r="D187" s="86"/>
      <c r="E187" s="88"/>
      <c r="F187" s="86"/>
      <c r="G187" s="86"/>
      <c r="H187" s="86"/>
      <c r="I187" s="86"/>
      <c r="J187" s="86"/>
      <c r="K187" s="86"/>
    </row>
    <row r="188" spans="1:11" s="84" customFormat="1" ht="12.75" hidden="1">
      <c r="A188" s="108"/>
      <c r="B188" s="76"/>
      <c r="C188" s="88"/>
      <c r="D188" s="86"/>
      <c r="E188" s="88"/>
      <c r="F188" s="86"/>
      <c r="G188" s="86"/>
      <c r="H188" s="86"/>
      <c r="I188" s="86"/>
      <c r="J188" s="86"/>
      <c r="K188" s="86"/>
    </row>
    <row r="189" spans="1:11" s="84" customFormat="1" ht="12.75" hidden="1">
      <c r="A189" s="108"/>
      <c r="B189" s="76"/>
      <c r="C189" s="88"/>
      <c r="D189" s="86"/>
      <c r="E189" s="88"/>
      <c r="F189" s="86"/>
      <c r="G189" s="86"/>
      <c r="H189" s="86"/>
      <c r="I189" s="86"/>
      <c r="J189" s="86"/>
      <c r="K189" s="86"/>
    </row>
    <row r="190" spans="1:11" s="84" customFormat="1" ht="12.75" hidden="1">
      <c r="A190" s="54"/>
      <c r="B190" s="82"/>
      <c r="C190" s="86"/>
      <c r="D190" s="86"/>
      <c r="E190" s="86"/>
      <c r="F190" s="86"/>
      <c r="G190" s="86"/>
      <c r="H190" s="86"/>
      <c r="I190" s="86"/>
      <c r="J190" s="86"/>
      <c r="K190" s="86"/>
    </row>
    <row r="191" spans="1:11" s="84" customFormat="1" ht="12.75" hidden="1">
      <c r="A191" s="108"/>
      <c r="B191" s="76"/>
      <c r="C191" s="88"/>
      <c r="D191" s="86"/>
      <c r="E191" s="88"/>
      <c r="F191" s="86"/>
      <c r="G191" s="86"/>
      <c r="H191" s="86"/>
      <c r="I191" s="86"/>
      <c r="J191" s="86"/>
      <c r="K191" s="86"/>
    </row>
    <row r="192" spans="1:11" s="84" customFormat="1" ht="12.75" hidden="1">
      <c r="A192" s="54"/>
      <c r="B192" s="82"/>
      <c r="C192" s="86"/>
      <c r="D192" s="86"/>
      <c r="E192" s="86"/>
      <c r="F192" s="86"/>
      <c r="G192" s="86"/>
      <c r="H192" s="86"/>
      <c r="I192" s="86"/>
      <c r="J192" s="86"/>
      <c r="K192" s="86"/>
    </row>
    <row r="193" spans="1:11" s="84" customFormat="1" ht="12.75" hidden="1">
      <c r="A193" s="108"/>
      <c r="B193" s="76"/>
      <c r="C193" s="88"/>
      <c r="D193" s="88"/>
      <c r="E193" s="88"/>
      <c r="F193" s="88"/>
      <c r="G193" s="88"/>
      <c r="H193" s="88"/>
      <c r="I193" s="88"/>
      <c r="J193" s="88"/>
      <c r="K193" s="88"/>
    </row>
    <row r="194" spans="1:11" ht="12.75" hidden="1">
      <c r="A194" s="108"/>
      <c r="B194" s="76"/>
      <c r="C194" s="88"/>
      <c r="D194" s="88"/>
      <c r="E194" s="88"/>
      <c r="F194" s="88"/>
      <c r="G194" s="88"/>
      <c r="H194" s="88"/>
      <c r="I194" s="88"/>
      <c r="J194" s="88"/>
      <c r="K194" s="88"/>
    </row>
    <row r="195" spans="1:11" ht="24" customHeight="1">
      <c r="A195" s="107"/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1:11" s="84" customFormat="1" ht="12.75">
      <c r="A196" s="54"/>
      <c r="B196" s="82"/>
      <c r="C196" s="86"/>
      <c r="D196" s="86"/>
      <c r="E196" s="86"/>
      <c r="F196" s="86"/>
      <c r="G196" s="86"/>
      <c r="H196" s="86"/>
      <c r="I196" s="86"/>
      <c r="J196" s="86"/>
      <c r="K196" s="86"/>
    </row>
    <row r="197" spans="1:11" s="84" customFormat="1" ht="12.75">
      <c r="A197" s="54"/>
      <c r="B197" s="82"/>
      <c r="C197" s="86"/>
      <c r="D197" s="86"/>
      <c r="E197" s="86"/>
      <c r="F197" s="86"/>
      <c r="G197" s="86"/>
      <c r="H197" s="86"/>
      <c r="I197" s="86"/>
      <c r="J197" s="86"/>
      <c r="K197" s="86"/>
    </row>
    <row r="198" spans="1:11" s="84" customFormat="1" ht="12.75" hidden="1">
      <c r="A198" s="54"/>
      <c r="B198" s="82"/>
      <c r="C198" s="86"/>
      <c r="D198" s="86"/>
      <c r="E198" s="86"/>
      <c r="F198" s="86"/>
      <c r="G198" s="86"/>
      <c r="H198" s="86"/>
      <c r="I198" s="86"/>
      <c r="J198" s="86"/>
      <c r="K198" s="86"/>
    </row>
    <row r="199" spans="1:11" ht="12.75" hidden="1">
      <c r="A199" s="108"/>
      <c r="B199" s="76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.75" hidden="1">
      <c r="A200" s="108"/>
      <c r="B200" s="76"/>
      <c r="C200" s="88"/>
      <c r="D200" s="88"/>
      <c r="E200" s="88"/>
      <c r="F200" s="88"/>
      <c r="G200" s="88"/>
      <c r="H200" s="88"/>
      <c r="I200" s="88"/>
      <c r="J200" s="88"/>
      <c r="K200" s="88"/>
    </row>
    <row r="201" spans="1:11" s="84" customFormat="1" ht="12.75" hidden="1">
      <c r="A201" s="54"/>
      <c r="B201" s="82"/>
      <c r="C201" s="86"/>
      <c r="D201" s="86"/>
      <c r="E201" s="86"/>
      <c r="F201" s="86"/>
      <c r="G201" s="86"/>
      <c r="H201" s="86"/>
      <c r="I201" s="86"/>
      <c r="J201" s="86"/>
      <c r="K201" s="86"/>
    </row>
    <row r="202" spans="1:11" ht="12.75" hidden="1">
      <c r="A202" s="108"/>
      <c r="B202" s="76"/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1:11" ht="12.75" hidden="1">
      <c r="A203" s="54"/>
      <c r="B203" s="82"/>
      <c r="C203" s="86"/>
      <c r="D203" s="86"/>
      <c r="E203" s="86"/>
      <c r="F203" s="86"/>
      <c r="G203" s="86"/>
      <c r="H203" s="86"/>
      <c r="I203" s="86"/>
      <c r="J203" s="86"/>
      <c r="K203" s="86"/>
    </row>
    <row r="204" spans="1:11" ht="12.75" hidden="1">
      <c r="A204" s="108"/>
      <c r="B204" s="76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1" s="84" customFormat="1" ht="24" customHeight="1">
      <c r="A205" s="110"/>
      <c r="B205" s="98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s="84" customFormat="1" ht="12.75">
      <c r="A206" s="111"/>
      <c r="B206" s="83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s="84" customFormat="1" ht="12.75">
      <c r="A207" s="111"/>
      <c r="B207" s="83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1:11" s="84" customFormat="1" ht="12.75" hidden="1">
      <c r="A208" s="111"/>
      <c r="B208" s="83"/>
      <c r="C208" s="87"/>
      <c r="D208" s="87"/>
      <c r="E208" s="87"/>
      <c r="F208" s="87"/>
      <c r="G208" s="87"/>
      <c r="H208" s="87"/>
      <c r="I208" s="87"/>
      <c r="J208" s="87"/>
      <c r="K208" s="87"/>
    </row>
    <row r="209" spans="1:11" s="84" customFormat="1" ht="12.75" hidden="1">
      <c r="A209" s="112"/>
      <c r="B209" s="76"/>
      <c r="C209" s="88"/>
      <c r="D209" s="88"/>
      <c r="E209" s="88"/>
      <c r="F209" s="88"/>
      <c r="G209" s="88"/>
      <c r="H209" s="88"/>
      <c r="I209" s="88"/>
      <c r="J209" s="88"/>
      <c r="K209" s="88"/>
    </row>
    <row r="210" spans="1:11" s="84" customFormat="1" ht="12.75" hidden="1">
      <c r="A210" s="112"/>
      <c r="B210" s="76"/>
      <c r="C210" s="88"/>
      <c r="D210" s="88"/>
      <c r="E210" s="88"/>
      <c r="F210" s="88"/>
      <c r="G210" s="88"/>
      <c r="H210" s="88"/>
      <c r="I210" s="88"/>
      <c r="J210" s="88"/>
      <c r="K210" s="88"/>
    </row>
    <row r="211" spans="1:11" s="84" customFormat="1" ht="12.75" hidden="1">
      <c r="A211" s="111"/>
      <c r="B211" s="83"/>
      <c r="C211" s="87"/>
      <c r="D211" s="87"/>
      <c r="E211" s="87"/>
      <c r="F211" s="87"/>
      <c r="G211" s="87"/>
      <c r="H211" s="87"/>
      <c r="I211" s="87"/>
      <c r="J211" s="87"/>
      <c r="K211" s="87"/>
    </row>
    <row r="212" spans="1:11" s="85" customFormat="1" ht="12.75" customHeight="1" hidden="1">
      <c r="A212" s="112"/>
      <c r="B212" s="76"/>
      <c r="C212" s="88"/>
      <c r="D212" s="88"/>
      <c r="E212" s="88"/>
      <c r="F212" s="88"/>
      <c r="G212" s="88"/>
      <c r="H212" s="88"/>
      <c r="I212" s="88"/>
      <c r="J212" s="88"/>
      <c r="K212" s="88"/>
    </row>
    <row r="213" spans="1:11" s="85" customFormat="1" ht="12.75" hidden="1">
      <c r="A213" s="112"/>
      <c r="B213" s="7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1" s="85" customFormat="1" ht="12.75" hidden="1">
      <c r="A214" s="112"/>
      <c r="B214" s="76"/>
      <c r="C214" s="88"/>
      <c r="D214" s="88"/>
      <c r="E214" s="88"/>
      <c r="F214" s="88"/>
      <c r="G214" s="88"/>
      <c r="H214" s="88"/>
      <c r="I214" s="88"/>
      <c r="J214" s="88"/>
      <c r="K214" s="88"/>
    </row>
    <row r="215" spans="1:11" s="85" customFormat="1" ht="12.75" hidden="1">
      <c r="A215" s="112"/>
      <c r="B215" s="76"/>
      <c r="C215" s="88"/>
      <c r="D215" s="88"/>
      <c r="E215" s="88"/>
      <c r="F215" s="88"/>
      <c r="G215" s="88"/>
      <c r="H215" s="88"/>
      <c r="I215" s="88"/>
      <c r="J215" s="88"/>
      <c r="K215" s="88"/>
    </row>
    <row r="216" spans="1:11" s="85" customFormat="1" ht="12.75" hidden="1">
      <c r="A216" s="112"/>
      <c r="B216" s="76"/>
      <c r="C216" s="88"/>
      <c r="D216" s="88"/>
      <c r="E216" s="88"/>
      <c r="F216" s="88"/>
      <c r="G216" s="88"/>
      <c r="H216" s="88"/>
      <c r="I216" s="88"/>
      <c r="J216" s="88"/>
      <c r="K216" s="88"/>
    </row>
    <row r="217" spans="1:11" s="85" customFormat="1" ht="12.75" hidden="1">
      <c r="A217" s="112"/>
      <c r="B217" s="76"/>
      <c r="C217" s="88"/>
      <c r="D217" s="88"/>
      <c r="E217" s="88"/>
      <c r="F217" s="88"/>
      <c r="G217" s="88"/>
      <c r="H217" s="88"/>
      <c r="I217" s="88"/>
      <c r="J217" s="88"/>
      <c r="K217" s="88"/>
    </row>
    <row r="218" spans="1:11" s="84" customFormat="1" ht="12.75" hidden="1">
      <c r="A218" s="111"/>
      <c r="B218" s="83"/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1:11" s="84" customFormat="1" ht="12.75" hidden="1">
      <c r="A219" s="112"/>
      <c r="B219" s="76"/>
      <c r="C219" s="88"/>
      <c r="D219" s="88"/>
      <c r="E219" s="88"/>
      <c r="F219" s="88"/>
      <c r="G219" s="88"/>
      <c r="H219" s="88"/>
      <c r="I219" s="88"/>
      <c r="J219" s="88"/>
      <c r="K219" s="88"/>
    </row>
    <row r="220" spans="1:11" s="84" customFormat="1" ht="12.75" hidden="1">
      <c r="A220" s="112"/>
      <c r="B220" s="76"/>
      <c r="C220" s="88"/>
      <c r="D220" s="88"/>
      <c r="E220" s="88"/>
      <c r="F220" s="88"/>
      <c r="G220" s="88"/>
      <c r="H220" s="88"/>
      <c r="I220" s="88"/>
      <c r="J220" s="88"/>
      <c r="K220" s="88"/>
    </row>
    <row r="221" spans="1:11" s="84" customFormat="1" ht="12.75" hidden="1">
      <c r="A221" s="112"/>
      <c r="B221" s="76"/>
      <c r="C221" s="88"/>
      <c r="D221" s="88"/>
      <c r="E221" s="88"/>
      <c r="F221" s="88"/>
      <c r="G221" s="88"/>
      <c r="H221" s="88"/>
      <c r="I221" s="88"/>
      <c r="J221" s="88"/>
      <c r="K221" s="88"/>
    </row>
    <row r="222" spans="1:11" s="85" customFormat="1" ht="12.75" hidden="1">
      <c r="A222" s="112"/>
      <c r="B222" s="76"/>
      <c r="C222" s="88"/>
      <c r="D222" s="88"/>
      <c r="E222" s="88"/>
      <c r="F222" s="88"/>
      <c r="G222" s="88"/>
      <c r="H222" s="88"/>
      <c r="I222" s="88"/>
      <c r="J222" s="88"/>
      <c r="K222" s="88"/>
    </row>
    <row r="223" spans="1:11" s="85" customFormat="1" ht="12.75" hidden="1">
      <c r="A223" s="112"/>
      <c r="B223" s="76"/>
      <c r="C223" s="88"/>
      <c r="D223" s="88"/>
      <c r="E223" s="88"/>
      <c r="F223" s="88"/>
      <c r="G223" s="88"/>
      <c r="H223" s="88"/>
      <c r="I223" s="88"/>
      <c r="J223" s="88"/>
      <c r="K223" s="88"/>
    </row>
    <row r="224" spans="1:11" s="85" customFormat="1" ht="12.75" customHeight="1" hidden="1">
      <c r="A224" s="120"/>
      <c r="B224" s="82"/>
      <c r="C224" s="87"/>
      <c r="D224" s="119"/>
      <c r="E224" s="119"/>
      <c r="F224" s="119"/>
      <c r="G224" s="119"/>
      <c r="H224" s="119"/>
      <c r="I224" s="119"/>
      <c r="J224" s="119"/>
      <c r="K224" s="119"/>
    </row>
    <row r="225" spans="1:11" s="85" customFormat="1" ht="0.75" customHeight="1">
      <c r="A225" s="112"/>
      <c r="B225" s="76"/>
      <c r="C225" s="88"/>
      <c r="D225" s="88"/>
      <c r="E225" s="88"/>
      <c r="F225" s="88"/>
      <c r="G225" s="88"/>
      <c r="H225" s="88"/>
      <c r="I225" s="88"/>
      <c r="J225" s="88"/>
      <c r="K225" s="88"/>
    </row>
    <row r="226" spans="1:11" s="85" customFormat="1" ht="12.75" hidden="1">
      <c r="A226" s="112"/>
      <c r="B226" s="76"/>
      <c r="C226" s="88"/>
      <c r="D226" s="88"/>
      <c r="E226" s="88"/>
      <c r="F226" s="88"/>
      <c r="G226" s="88"/>
      <c r="H226" s="88"/>
      <c r="I226" s="88"/>
      <c r="J226" s="88"/>
      <c r="K226" s="88"/>
    </row>
    <row r="227" spans="1:11" ht="23.25" customHeight="1">
      <c r="A227" s="107"/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1:11" s="84" customFormat="1" ht="12.75">
      <c r="A228" s="111"/>
      <c r="B228" s="83"/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1:11" s="84" customFormat="1" ht="12.75">
      <c r="A229" s="111"/>
      <c r="B229" s="83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s="84" customFormat="1" ht="12.75" hidden="1">
      <c r="A230" s="111"/>
      <c r="B230" s="83"/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1:11" s="84" customFormat="1" ht="0.75" customHeight="1" hidden="1">
      <c r="A231" s="112"/>
      <c r="B231" s="76"/>
      <c r="C231" s="88"/>
      <c r="D231" s="88"/>
      <c r="E231" s="88"/>
      <c r="F231" s="88"/>
      <c r="G231" s="88"/>
      <c r="H231" s="88"/>
      <c r="I231" s="88"/>
      <c r="J231" s="88"/>
      <c r="K231" s="88"/>
    </row>
    <row r="232" spans="1:11" s="84" customFormat="1" ht="12.75" hidden="1">
      <c r="A232" s="111"/>
      <c r="B232" s="83"/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1:11" s="84" customFormat="1" ht="12.75" hidden="1">
      <c r="A233" s="112"/>
      <c r="B233" s="76"/>
      <c r="C233" s="88"/>
      <c r="D233" s="88"/>
      <c r="E233" s="88"/>
      <c r="F233" s="88"/>
      <c r="G233" s="88"/>
      <c r="H233" s="88"/>
      <c r="I233" s="88"/>
      <c r="J233" s="88"/>
      <c r="K233" s="88"/>
    </row>
    <row r="234" spans="1:11" s="84" customFormat="1" ht="11.25" customHeight="1">
      <c r="A234" s="111"/>
      <c r="B234" s="83"/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1:11" s="84" customFormat="1" ht="12.75" hidden="1">
      <c r="A235" s="111"/>
      <c r="B235" s="83"/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1:11" s="85" customFormat="1" ht="12.75" hidden="1">
      <c r="A236" s="112"/>
      <c r="B236" s="76"/>
      <c r="C236" s="88"/>
      <c r="D236" s="88"/>
      <c r="E236" s="88"/>
      <c r="F236" s="88"/>
      <c r="G236" s="88"/>
      <c r="H236" s="88"/>
      <c r="I236" s="88"/>
      <c r="J236" s="88"/>
      <c r="K236" s="88"/>
    </row>
    <row r="237" spans="1:11" s="85" customFormat="1" ht="12.75" hidden="1">
      <c r="A237" s="112"/>
      <c r="B237" s="76"/>
      <c r="C237" s="88"/>
      <c r="D237" s="88"/>
      <c r="E237" s="88"/>
      <c r="F237" s="88"/>
      <c r="G237" s="88"/>
      <c r="H237" s="88"/>
      <c r="I237" s="88"/>
      <c r="J237" s="88"/>
      <c r="K237" s="88"/>
    </row>
    <row r="238" spans="1:11" s="85" customFormat="1" ht="12.75" hidden="1">
      <c r="A238" s="112"/>
      <c r="B238" s="76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s="85" customFormat="1" ht="12.75" hidden="1">
      <c r="A239" s="120"/>
      <c r="B239" s="82"/>
      <c r="C239" s="86"/>
      <c r="D239" s="86"/>
      <c r="E239" s="86"/>
      <c r="F239" s="86"/>
      <c r="G239" s="86"/>
      <c r="H239" s="86"/>
      <c r="I239" s="86"/>
      <c r="J239" s="86"/>
      <c r="K239" s="86"/>
    </row>
    <row r="240" spans="1:11" s="85" customFormat="1" ht="12.75" hidden="1">
      <c r="A240" s="112"/>
      <c r="B240" s="76"/>
      <c r="C240" s="88"/>
      <c r="D240" s="88"/>
      <c r="E240" s="88"/>
      <c r="F240" s="88"/>
      <c r="G240" s="88"/>
      <c r="H240" s="88"/>
      <c r="I240" s="88"/>
      <c r="J240" s="88"/>
      <c r="K240" s="88"/>
    </row>
    <row r="241" spans="1:11" s="85" customFormat="1" ht="12.75" hidden="1">
      <c r="A241" s="112"/>
      <c r="B241" s="76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1" s="85" customFormat="1" ht="12.75" hidden="1">
      <c r="A242" s="112"/>
      <c r="B242" s="76"/>
      <c r="C242" s="88"/>
      <c r="D242" s="88"/>
      <c r="E242" s="88"/>
      <c r="F242" s="88"/>
      <c r="G242" s="88"/>
      <c r="H242" s="88"/>
      <c r="I242" s="88"/>
      <c r="J242" s="88"/>
      <c r="K242" s="88"/>
    </row>
    <row r="243" spans="1:11" s="85" customFormat="1" ht="12.75" hidden="1">
      <c r="A243" s="112"/>
      <c r="B243" s="76"/>
      <c r="C243" s="88"/>
      <c r="D243" s="88"/>
      <c r="E243" s="88"/>
      <c r="F243" s="88"/>
      <c r="G243" s="88"/>
      <c r="H243" s="88"/>
      <c r="I243" s="88"/>
      <c r="J243" s="88"/>
      <c r="K243" s="88"/>
    </row>
    <row r="244" spans="1:11" s="84" customFormat="1" ht="12.75" hidden="1">
      <c r="A244" s="111"/>
      <c r="B244" s="83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1:11" s="84" customFormat="1" ht="21.75" customHeight="1" hidden="1">
      <c r="A245" s="112"/>
      <c r="B245" s="76"/>
      <c r="C245" s="88"/>
      <c r="D245" s="87"/>
      <c r="E245" s="87"/>
      <c r="F245" s="87"/>
      <c r="G245" s="87"/>
      <c r="H245" s="87"/>
      <c r="I245" s="88"/>
      <c r="J245" s="87"/>
      <c r="K245" s="87"/>
    </row>
    <row r="246" spans="1:11" s="85" customFormat="1" ht="12.75" hidden="1">
      <c r="A246" s="112"/>
      <c r="B246" s="76"/>
      <c r="C246" s="88"/>
      <c r="D246" s="88"/>
      <c r="E246" s="88"/>
      <c r="F246" s="88"/>
      <c r="G246" s="88"/>
      <c r="H246" s="88"/>
      <c r="I246" s="88"/>
      <c r="J246" s="88"/>
      <c r="K246" s="88"/>
    </row>
    <row r="247" spans="1:11" s="85" customFormat="1" ht="12.75" hidden="1">
      <c r="A247" s="112"/>
      <c r="B247" s="76"/>
      <c r="C247" s="88"/>
      <c r="D247" s="88"/>
      <c r="E247" s="88"/>
      <c r="F247" s="88"/>
      <c r="G247" s="88"/>
      <c r="H247" s="88"/>
      <c r="I247" s="88"/>
      <c r="J247" s="88"/>
      <c r="K247" s="88"/>
    </row>
    <row r="248" spans="1:11" s="85" customFormat="1" ht="12.75" hidden="1">
      <c r="A248" s="112"/>
      <c r="B248" s="76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s="85" customFormat="1" ht="12.75" customHeight="1" hidden="1">
      <c r="A249" s="120"/>
      <c r="B249" s="82"/>
      <c r="C249" s="86"/>
      <c r="D249" s="86"/>
      <c r="E249" s="86"/>
      <c r="F249" s="86"/>
      <c r="G249" s="86"/>
      <c r="H249" s="86"/>
      <c r="I249" s="86"/>
      <c r="J249" s="86"/>
      <c r="K249" s="86"/>
    </row>
    <row r="250" spans="1:11" s="85" customFormat="1" ht="0.75" customHeight="1" hidden="1">
      <c r="A250" s="112"/>
      <c r="B250" s="76"/>
      <c r="C250" s="88"/>
      <c r="D250" s="88"/>
      <c r="E250" s="88"/>
      <c r="F250" s="88"/>
      <c r="G250" s="88"/>
      <c r="H250" s="88"/>
      <c r="I250" s="88"/>
      <c r="J250" s="88"/>
      <c r="K250" s="88"/>
    </row>
    <row r="251" spans="1:11" s="84" customFormat="1" ht="12.75" customHeight="1">
      <c r="A251" s="111"/>
      <c r="B251" s="95"/>
      <c r="C251" s="86"/>
      <c r="D251" s="87"/>
      <c r="E251" s="87"/>
      <c r="F251" s="87"/>
      <c r="G251" s="87"/>
      <c r="H251" s="87"/>
      <c r="I251" s="87"/>
      <c r="J251" s="87"/>
      <c r="K251" s="87"/>
    </row>
    <row r="252" spans="1:11" s="84" customFormat="1" ht="12.75" customHeight="1">
      <c r="A252" s="111"/>
      <c r="B252" s="95"/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1:11" s="84" customFormat="1" ht="12.75" hidden="1">
      <c r="A253" s="111"/>
      <c r="B253" s="95"/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1:11" s="84" customFormat="1" ht="12.75" hidden="1">
      <c r="A254" s="112"/>
      <c r="B254" s="94"/>
      <c r="C254" s="88"/>
      <c r="D254" s="87"/>
      <c r="E254" s="87"/>
      <c r="F254" s="87"/>
      <c r="G254" s="87"/>
      <c r="H254" s="87"/>
      <c r="I254" s="88"/>
      <c r="J254" s="87"/>
      <c r="K254" s="87"/>
    </row>
    <row r="255" spans="1:11" s="85" customFormat="1" ht="12.75" hidden="1">
      <c r="A255" s="112"/>
      <c r="B255" s="94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1" ht="24.75" customHeight="1">
      <c r="A256" s="107"/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1:11" s="84" customFormat="1" ht="12.75">
      <c r="A257" s="54"/>
      <c r="B257" s="82"/>
      <c r="C257" s="86"/>
      <c r="D257" s="86"/>
      <c r="E257" s="86"/>
      <c r="F257" s="86"/>
      <c r="G257" s="86"/>
      <c r="H257" s="86"/>
      <c r="I257" s="86"/>
      <c r="J257" s="86"/>
      <c r="K257" s="86"/>
    </row>
    <row r="258" spans="1:11" s="84" customFormat="1" ht="12" customHeight="1">
      <c r="A258" s="54"/>
      <c r="B258" s="82"/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1:11" s="84" customFormat="1" ht="12.75" customHeight="1" hidden="1">
      <c r="A259" s="54"/>
      <c r="B259" s="82"/>
      <c r="C259" s="86"/>
      <c r="D259" s="86"/>
      <c r="E259" s="86"/>
      <c r="F259" s="86"/>
      <c r="G259" s="86"/>
      <c r="H259" s="86"/>
      <c r="I259" s="86"/>
      <c r="J259" s="86"/>
      <c r="K259" s="86"/>
    </row>
    <row r="260" spans="1:11" ht="12.75" hidden="1">
      <c r="A260" s="108"/>
      <c r="B260" s="76"/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1:11" ht="24" customHeight="1">
      <c r="A261" s="107"/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1:11" s="84" customFormat="1" ht="12.75">
      <c r="A262" s="54"/>
      <c r="B262" s="82"/>
      <c r="C262" s="86"/>
      <c r="D262" s="86"/>
      <c r="E262" s="86"/>
      <c r="F262" s="86"/>
      <c r="G262" s="86"/>
      <c r="H262" s="86"/>
      <c r="I262" s="86"/>
      <c r="J262" s="86"/>
      <c r="K262" s="86"/>
    </row>
    <row r="263" spans="1:11" s="84" customFormat="1" ht="12.75">
      <c r="A263" s="54"/>
      <c r="B263" s="82"/>
      <c r="C263" s="86"/>
      <c r="D263" s="86"/>
      <c r="E263" s="86"/>
      <c r="F263" s="86"/>
      <c r="G263" s="86"/>
      <c r="H263" s="86"/>
      <c r="I263" s="86"/>
      <c r="J263" s="86"/>
      <c r="K263" s="86"/>
    </row>
    <row r="264" spans="1:11" s="84" customFormat="1" ht="12.75" hidden="1">
      <c r="A264" s="54"/>
      <c r="B264" s="82"/>
      <c r="C264" s="86"/>
      <c r="D264" s="86"/>
      <c r="E264" s="86"/>
      <c r="F264" s="86"/>
      <c r="G264" s="86"/>
      <c r="H264" s="86"/>
      <c r="I264" s="86"/>
      <c r="J264" s="86"/>
      <c r="K264" s="86"/>
    </row>
    <row r="265" spans="1:11" ht="12.75" hidden="1">
      <c r="A265" s="108"/>
      <c r="B265" s="76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s="84" customFormat="1" ht="12.75" hidden="1">
      <c r="A266" s="54"/>
      <c r="B266" s="82"/>
      <c r="C266" s="86"/>
      <c r="D266" s="86"/>
      <c r="E266" s="86"/>
      <c r="F266" s="86"/>
      <c r="G266" s="86"/>
      <c r="H266" s="86"/>
      <c r="I266" s="86"/>
      <c r="J266" s="86"/>
      <c r="K266" s="86"/>
    </row>
    <row r="267" spans="1:11" ht="12.75" hidden="1">
      <c r="A267" s="108"/>
      <c r="B267" s="76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s="84" customFormat="1" ht="12.75" hidden="1">
      <c r="A268" s="54"/>
      <c r="B268" s="82"/>
      <c r="C268" s="88"/>
      <c r="D268" s="86"/>
      <c r="E268" s="86"/>
      <c r="F268" s="86"/>
      <c r="G268" s="86"/>
      <c r="H268" s="86"/>
      <c r="I268" s="86"/>
      <c r="J268" s="86"/>
      <c r="K268" s="86"/>
    </row>
    <row r="269" spans="1:11" ht="12.75" hidden="1">
      <c r="A269" s="108"/>
      <c r="B269" s="76"/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1:11" s="84" customFormat="1" ht="12.75">
      <c r="A270" s="54"/>
      <c r="B270" s="82"/>
      <c r="C270" s="86"/>
      <c r="D270" s="86"/>
      <c r="E270" s="86"/>
      <c r="F270" s="86"/>
      <c r="G270" s="86"/>
      <c r="H270" s="86"/>
      <c r="I270" s="86"/>
      <c r="J270" s="86"/>
      <c r="K270" s="86"/>
    </row>
    <row r="271" spans="1:11" s="84" customFormat="1" ht="12.75" hidden="1">
      <c r="A271" s="54"/>
      <c r="B271" s="82"/>
      <c r="C271" s="86"/>
      <c r="D271" s="86"/>
      <c r="E271" s="86"/>
      <c r="F271" s="86"/>
      <c r="G271" s="86"/>
      <c r="H271" s="86"/>
      <c r="I271" s="86"/>
      <c r="J271" s="86"/>
      <c r="K271" s="86"/>
    </row>
    <row r="272" spans="1:11" s="84" customFormat="1" ht="12.75" hidden="1">
      <c r="A272" s="108"/>
      <c r="B272" s="76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2.75" hidden="1">
      <c r="A273" s="108"/>
      <c r="B273" s="76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ht="12.75" hidden="1">
      <c r="A274" s="108"/>
      <c r="B274" s="76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s="84" customFormat="1" ht="12" customHeight="1" hidden="1">
      <c r="A275" s="54"/>
      <c r="B275" s="82"/>
      <c r="C275" s="86"/>
      <c r="D275" s="86"/>
      <c r="E275" s="86"/>
      <c r="F275" s="86"/>
      <c r="G275" s="86"/>
      <c r="H275" s="86"/>
      <c r="I275" s="86"/>
      <c r="J275" s="86"/>
      <c r="K275" s="86"/>
    </row>
    <row r="276" spans="1:11" ht="12.75" customHeight="1" hidden="1">
      <c r="A276" s="108"/>
      <c r="B276" s="76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2.75" hidden="1">
      <c r="A277" s="108"/>
      <c r="B277" s="76"/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1:11" ht="12.75" hidden="1">
      <c r="A278" s="108"/>
      <c r="B278" s="76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s="84" customFormat="1" ht="12.75" hidden="1">
      <c r="A279" s="54"/>
      <c r="B279" s="82"/>
      <c r="C279" s="86"/>
      <c r="D279" s="86"/>
      <c r="E279" s="86"/>
      <c r="F279" s="86"/>
      <c r="G279" s="86"/>
      <c r="H279" s="86"/>
      <c r="I279" s="86"/>
      <c r="J279" s="86"/>
      <c r="K279" s="86"/>
    </row>
    <row r="280" spans="1:11" ht="12.75" hidden="1">
      <c r="A280" s="108"/>
      <c r="B280" s="76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 hidden="1">
      <c r="A281" s="108"/>
      <c r="B281" s="76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24" customHeight="1">
      <c r="A282" s="107"/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1:11" s="84" customFormat="1" ht="12.75">
      <c r="A283" s="54"/>
      <c r="B283" s="82"/>
      <c r="C283" s="86"/>
      <c r="D283" s="86"/>
      <c r="E283" s="86"/>
      <c r="F283" s="86"/>
      <c r="G283" s="86"/>
      <c r="H283" s="86"/>
      <c r="I283" s="86"/>
      <c r="J283" s="86"/>
      <c r="K283" s="86"/>
    </row>
    <row r="284" spans="1:11" s="84" customFormat="1" ht="12.75">
      <c r="A284" s="54"/>
      <c r="B284" s="82"/>
      <c r="C284" s="86"/>
      <c r="D284" s="86"/>
      <c r="E284" s="86"/>
      <c r="F284" s="86"/>
      <c r="G284" s="86"/>
      <c r="H284" s="86"/>
      <c r="I284" s="86"/>
      <c r="J284" s="86"/>
      <c r="K284" s="86"/>
    </row>
    <row r="285" spans="1:11" s="84" customFormat="1" ht="12.75" hidden="1">
      <c r="A285" s="54"/>
      <c r="B285" s="82"/>
      <c r="C285" s="86"/>
      <c r="D285" s="86"/>
      <c r="E285" s="86"/>
      <c r="F285" s="86"/>
      <c r="G285" s="86"/>
      <c r="H285" s="86"/>
      <c r="I285" s="86"/>
      <c r="J285" s="86"/>
      <c r="K285" s="86"/>
    </row>
    <row r="286" spans="1:11" s="85" customFormat="1" ht="12.75" hidden="1">
      <c r="A286" s="113"/>
      <c r="B286" s="96"/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1:11" s="84" customFormat="1" ht="12.75" customHeight="1" hidden="1">
      <c r="A287" s="54"/>
      <c r="B287" s="82"/>
      <c r="C287" s="86"/>
      <c r="D287" s="86"/>
      <c r="E287" s="86"/>
      <c r="F287" s="86"/>
      <c r="G287" s="86"/>
      <c r="H287" s="86"/>
      <c r="I287" s="86"/>
      <c r="J287" s="86"/>
      <c r="K287" s="86"/>
    </row>
    <row r="288" spans="1:11" ht="12.75" hidden="1">
      <c r="A288" s="108"/>
      <c r="B288" s="76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24" customHeight="1">
      <c r="A289" s="107"/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1:11" s="84" customFormat="1" ht="12.75">
      <c r="A290" s="54"/>
      <c r="B290" s="82"/>
      <c r="C290" s="86"/>
      <c r="D290" s="86"/>
      <c r="E290" s="86"/>
      <c r="F290" s="86"/>
      <c r="G290" s="86"/>
      <c r="H290" s="86"/>
      <c r="I290" s="86"/>
      <c r="J290" s="86"/>
      <c r="K290" s="86"/>
    </row>
    <row r="291" spans="1:11" s="84" customFormat="1" ht="12.75">
      <c r="A291" s="54"/>
      <c r="B291" s="82"/>
      <c r="C291" s="86"/>
      <c r="D291" s="86"/>
      <c r="E291" s="86"/>
      <c r="F291" s="86"/>
      <c r="G291" s="86"/>
      <c r="H291" s="86"/>
      <c r="I291" s="86"/>
      <c r="J291" s="86"/>
      <c r="K291" s="86"/>
    </row>
    <row r="292" spans="1:11" s="84" customFormat="1" ht="12.75" customHeight="1" hidden="1">
      <c r="A292" s="54"/>
      <c r="B292" s="82"/>
      <c r="C292" s="86"/>
      <c r="D292" s="86"/>
      <c r="E292" s="86"/>
      <c r="F292" s="86"/>
      <c r="G292" s="86"/>
      <c r="H292" s="86"/>
      <c r="I292" s="86"/>
      <c r="J292" s="86"/>
      <c r="K292" s="86"/>
    </row>
    <row r="293" spans="1:11" ht="12.75" hidden="1">
      <c r="A293" s="108"/>
      <c r="B293" s="76"/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1:11" ht="24" customHeight="1">
      <c r="A294" s="107"/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1:11" ht="12.75">
      <c r="A295" s="179"/>
      <c r="B295" s="174"/>
      <c r="C295" s="182"/>
      <c r="D295" s="172"/>
      <c r="E295" s="172"/>
      <c r="F295" s="172"/>
      <c r="G295" s="172"/>
      <c r="H295" s="172"/>
      <c r="I295" s="172"/>
      <c r="J295" s="172"/>
      <c r="K295" s="172"/>
    </row>
    <row r="296" spans="1:11" ht="12.75">
      <c r="A296" s="180"/>
      <c r="B296" s="176"/>
      <c r="C296" s="176"/>
      <c r="D296" s="172"/>
      <c r="E296" s="172"/>
      <c r="F296" s="172"/>
      <c r="G296" s="172"/>
      <c r="H296" s="172"/>
      <c r="I296" s="172"/>
      <c r="J296" s="172"/>
      <c r="K296" s="172"/>
    </row>
    <row r="297" spans="1:11" ht="12.75" hidden="1">
      <c r="A297" s="180"/>
      <c r="B297" s="176"/>
      <c r="C297" s="176"/>
      <c r="D297" s="172"/>
      <c r="E297" s="172"/>
      <c r="F297" s="172"/>
      <c r="G297" s="172"/>
      <c r="H297" s="172"/>
      <c r="I297" s="172"/>
      <c r="J297" s="172"/>
      <c r="K297" s="172"/>
    </row>
    <row r="298" spans="1:11" ht="12.75" hidden="1">
      <c r="A298" s="181"/>
      <c r="B298" s="178"/>
      <c r="C298" s="178"/>
      <c r="D298" s="172"/>
      <c r="E298" s="172"/>
      <c r="F298" s="172"/>
      <c r="G298" s="172"/>
      <c r="H298" s="172"/>
      <c r="I298" s="172"/>
      <c r="J298" s="172"/>
      <c r="K298" s="172"/>
    </row>
    <row r="299" spans="1:11" ht="12.75" hidden="1">
      <c r="A299" s="180"/>
      <c r="B299" s="176"/>
      <c r="C299" s="176"/>
      <c r="D299" s="172"/>
      <c r="E299" s="172"/>
      <c r="F299" s="172"/>
      <c r="G299" s="172"/>
      <c r="H299" s="172"/>
      <c r="I299" s="172"/>
      <c r="J299" s="172"/>
      <c r="K299" s="172"/>
    </row>
    <row r="300" spans="1:11" ht="12.75" hidden="1">
      <c r="A300" s="181"/>
      <c r="B300" s="178"/>
      <c r="C300" s="178"/>
      <c r="D300" s="172"/>
      <c r="E300" s="172"/>
      <c r="F300" s="172"/>
      <c r="G300" s="172"/>
      <c r="H300" s="172"/>
      <c r="I300" s="172"/>
      <c r="J300" s="172"/>
      <c r="K300" s="172"/>
    </row>
    <row r="301" spans="1:11" ht="24" customHeight="1">
      <c r="A301" s="107"/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1:11" ht="12.75">
      <c r="A302" s="173"/>
      <c r="B302" s="174"/>
      <c r="C302" s="172"/>
      <c r="D302" s="172"/>
      <c r="E302" s="172"/>
      <c r="F302" s="172"/>
      <c r="G302" s="172"/>
      <c r="H302" s="172"/>
      <c r="I302" s="172"/>
      <c r="J302" s="172"/>
      <c r="K302" s="172"/>
    </row>
    <row r="303" spans="1:11" ht="12" customHeight="1">
      <c r="A303" s="175"/>
      <c r="B303" s="176"/>
      <c r="C303" s="172"/>
      <c r="D303" s="172"/>
      <c r="E303" s="172"/>
      <c r="F303" s="172"/>
      <c r="G303" s="172"/>
      <c r="H303" s="172"/>
      <c r="I303" s="172"/>
      <c r="J303" s="172"/>
      <c r="K303" s="172"/>
    </row>
    <row r="304" spans="1:11" ht="12.75" hidden="1">
      <c r="A304" s="175"/>
      <c r="B304" s="176"/>
      <c r="C304" s="172"/>
      <c r="D304" s="172"/>
      <c r="E304" s="172"/>
      <c r="F304" s="172"/>
      <c r="G304" s="172"/>
      <c r="H304" s="172"/>
      <c r="I304" s="172"/>
      <c r="J304" s="172"/>
      <c r="K304" s="172"/>
    </row>
    <row r="305" spans="1:11" ht="12.75" hidden="1">
      <c r="A305" s="177"/>
      <c r="B305" s="178"/>
      <c r="C305" s="172"/>
      <c r="D305" s="172"/>
      <c r="E305" s="172"/>
      <c r="F305" s="172"/>
      <c r="G305" s="172"/>
      <c r="H305" s="172"/>
      <c r="I305" s="172"/>
      <c r="J305" s="172"/>
      <c r="K305" s="172"/>
    </row>
    <row r="306" spans="1:11" ht="12.75">
      <c r="A306" s="175"/>
      <c r="B306" s="176"/>
      <c r="C306" s="172"/>
      <c r="D306" s="172"/>
      <c r="E306" s="172"/>
      <c r="F306" s="172"/>
      <c r="G306" s="172"/>
      <c r="H306" s="172"/>
      <c r="I306" s="172"/>
      <c r="J306" s="172"/>
      <c r="K306" s="172"/>
    </row>
    <row r="307" spans="1:11" ht="12.75" hidden="1">
      <c r="A307" s="175"/>
      <c r="B307" s="176"/>
      <c r="C307" s="172"/>
      <c r="D307" s="172"/>
      <c r="E307" s="172"/>
      <c r="F307" s="172"/>
      <c r="G307" s="172"/>
      <c r="H307" s="172"/>
      <c r="I307" s="172"/>
      <c r="J307" s="172"/>
      <c r="K307" s="172"/>
    </row>
    <row r="308" spans="1:11" ht="12.75" hidden="1">
      <c r="A308" s="177"/>
      <c r="B308" s="178"/>
      <c r="C308" s="172"/>
      <c r="D308" s="172"/>
      <c r="E308" s="172"/>
      <c r="F308" s="172"/>
      <c r="G308" s="172"/>
      <c r="H308" s="172"/>
      <c r="I308" s="172"/>
      <c r="J308" s="172"/>
      <c r="K308" s="172"/>
    </row>
    <row r="309" spans="1:11" ht="12.75" hidden="1">
      <c r="A309" s="177"/>
      <c r="B309" s="178"/>
      <c r="C309" s="172"/>
      <c r="D309" s="172"/>
      <c r="E309" s="172"/>
      <c r="F309" s="172"/>
      <c r="G309" s="172"/>
      <c r="H309" s="172"/>
      <c r="I309" s="172"/>
      <c r="J309" s="172"/>
      <c r="K309" s="172"/>
    </row>
    <row r="310" spans="1:11" ht="24" customHeight="1">
      <c r="A310" s="107"/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1:11" s="84" customFormat="1" ht="12.75" customHeight="1">
      <c r="A311" s="54"/>
      <c r="B311" s="93"/>
      <c r="C311" s="86"/>
      <c r="D311" s="86"/>
      <c r="E311" s="86"/>
      <c r="F311" s="86"/>
      <c r="G311" s="86"/>
      <c r="H311" s="86"/>
      <c r="I311" s="86"/>
      <c r="J311" s="86"/>
      <c r="K311" s="86"/>
    </row>
    <row r="312" spans="1:11" s="84" customFormat="1" ht="12.75" customHeight="1">
      <c r="A312" s="54"/>
      <c r="B312" s="93"/>
      <c r="C312" s="86"/>
      <c r="D312" s="86"/>
      <c r="E312" s="86"/>
      <c r="F312" s="86"/>
      <c r="G312" s="86"/>
      <c r="H312" s="86"/>
      <c r="I312" s="86"/>
      <c r="J312" s="86"/>
      <c r="K312" s="86"/>
    </row>
    <row r="313" spans="1:11" s="84" customFormat="1" ht="12.75" hidden="1">
      <c r="A313" s="54"/>
      <c r="B313" s="93"/>
      <c r="C313" s="86"/>
      <c r="D313" s="86"/>
      <c r="E313" s="86"/>
      <c r="F313" s="86"/>
      <c r="G313" s="86"/>
      <c r="H313" s="86"/>
      <c r="I313" s="86"/>
      <c r="J313" s="86"/>
      <c r="K313" s="86"/>
    </row>
    <row r="314" spans="1:11" ht="12.75" hidden="1">
      <c r="A314" s="108"/>
      <c r="B314" s="76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 ht="12.75" hidden="1">
      <c r="A315" s="108"/>
      <c r="B315" s="76"/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1:11" ht="12.75" hidden="1">
      <c r="A316" s="108"/>
      <c r="B316" s="76"/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1:11" ht="12.75" hidden="1">
      <c r="A317" s="108"/>
      <c r="B317" s="76"/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1:11" ht="12.75" hidden="1">
      <c r="A318" s="108"/>
      <c r="B318" s="76"/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1:11" ht="12.75" hidden="1">
      <c r="A319" s="108"/>
      <c r="B319" s="76"/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s="84" customFormat="1" ht="12.75" hidden="1">
      <c r="A320" s="54"/>
      <c r="B320" s="82"/>
      <c r="C320" s="86"/>
      <c r="D320" s="86"/>
      <c r="E320" s="86"/>
      <c r="F320" s="86"/>
      <c r="G320" s="86"/>
      <c r="H320" s="86"/>
      <c r="I320" s="86"/>
      <c r="J320" s="86"/>
      <c r="K320" s="86"/>
    </row>
    <row r="321" spans="1:11" ht="12.75" hidden="1">
      <c r="A321" s="108"/>
      <c r="B321" s="76"/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1:11" ht="24" customHeight="1">
      <c r="A322" s="107"/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1:11" ht="12.75" customHeight="1">
      <c r="A323" s="179"/>
      <c r="B323" s="174"/>
      <c r="C323" s="172"/>
      <c r="D323" s="172"/>
      <c r="E323" s="172"/>
      <c r="F323" s="172"/>
      <c r="G323" s="172"/>
      <c r="H323" s="172"/>
      <c r="I323" s="172"/>
      <c r="J323" s="172"/>
      <c r="K323" s="172"/>
    </row>
    <row r="324" spans="1:11" ht="12.75" customHeight="1">
      <c r="A324" s="180"/>
      <c r="B324" s="176"/>
      <c r="C324" s="172"/>
      <c r="D324" s="172"/>
      <c r="E324" s="172"/>
      <c r="F324" s="172"/>
      <c r="G324" s="172"/>
      <c r="H324" s="172"/>
      <c r="I324" s="172"/>
      <c r="J324" s="172"/>
      <c r="K324" s="172"/>
    </row>
    <row r="325" spans="1:11" ht="12.75" customHeight="1" hidden="1">
      <c r="A325" s="180"/>
      <c r="B325" s="176"/>
      <c r="C325" s="172"/>
      <c r="D325" s="172"/>
      <c r="E325" s="172"/>
      <c r="F325" s="172"/>
      <c r="G325" s="172"/>
      <c r="H325" s="172"/>
      <c r="I325" s="172"/>
      <c r="J325" s="172"/>
      <c r="K325" s="172"/>
    </row>
    <row r="326" spans="1:11" ht="12.75" customHeight="1" hidden="1">
      <c r="A326" s="181"/>
      <c r="B326" s="178"/>
      <c r="C326" s="172"/>
      <c r="D326" s="172"/>
      <c r="E326" s="172"/>
      <c r="F326" s="172"/>
      <c r="G326" s="172"/>
      <c r="H326" s="172"/>
      <c r="I326" s="172"/>
      <c r="J326" s="172"/>
      <c r="K326" s="172"/>
    </row>
    <row r="327" spans="1:11" s="84" customFormat="1" ht="24" customHeight="1">
      <c r="A327" s="110"/>
      <c r="B327" s="98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s="84" customFormat="1" ht="12.75">
      <c r="A328" s="109"/>
      <c r="B328" s="83"/>
      <c r="C328" s="87"/>
      <c r="D328" s="87"/>
      <c r="E328" s="87"/>
      <c r="F328" s="87"/>
      <c r="G328" s="87"/>
      <c r="H328" s="87"/>
      <c r="I328" s="87"/>
      <c r="J328" s="87"/>
      <c r="K328" s="87"/>
    </row>
    <row r="329" spans="1:11" s="84" customFormat="1" ht="12.75">
      <c r="A329" s="109"/>
      <c r="B329" s="83"/>
      <c r="C329" s="87"/>
      <c r="D329" s="87"/>
      <c r="E329" s="87"/>
      <c r="F329" s="87"/>
      <c r="G329" s="87"/>
      <c r="H329" s="87"/>
      <c r="I329" s="87"/>
      <c r="J329" s="87"/>
      <c r="K329" s="87"/>
    </row>
    <row r="330" spans="1:11" s="84" customFormat="1" ht="12.75" hidden="1">
      <c r="A330" s="109"/>
      <c r="B330" s="83"/>
      <c r="C330" s="87"/>
      <c r="D330" s="87"/>
      <c r="E330" s="87"/>
      <c r="F330" s="87"/>
      <c r="G330" s="87"/>
      <c r="H330" s="87"/>
      <c r="I330" s="87"/>
      <c r="J330" s="87"/>
      <c r="K330" s="87"/>
    </row>
    <row r="331" spans="1:11" s="84" customFormat="1" ht="12.75" hidden="1">
      <c r="A331" s="108"/>
      <c r="B331" s="76"/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1:11" s="84" customFormat="1" ht="12.75" hidden="1">
      <c r="A332" s="109"/>
      <c r="B332" s="83"/>
      <c r="C332" s="87"/>
      <c r="D332" s="87"/>
      <c r="E332" s="87"/>
      <c r="F332" s="87"/>
      <c r="G332" s="87"/>
      <c r="H332" s="87"/>
      <c r="I332" s="87"/>
      <c r="J332" s="87"/>
      <c r="K332" s="87"/>
    </row>
    <row r="333" spans="1:11" s="84" customFormat="1" ht="12.75">
      <c r="A333" s="110"/>
      <c r="B333" s="98"/>
      <c r="C333" s="92"/>
      <c r="D333" s="99"/>
      <c r="E333" s="99"/>
      <c r="F333" s="99"/>
      <c r="G333" s="99"/>
      <c r="H333" s="99"/>
      <c r="I333" s="99"/>
      <c r="J333" s="99"/>
      <c r="K333" s="99"/>
    </row>
    <row r="334" spans="1:11" s="84" customFormat="1" ht="12.75">
      <c r="A334" s="109"/>
      <c r="B334" s="83"/>
      <c r="C334" s="87"/>
      <c r="D334" s="184"/>
      <c r="E334" s="184"/>
      <c r="F334" s="184"/>
      <c r="G334" s="184"/>
      <c r="H334" s="184"/>
      <c r="I334" s="184"/>
      <c r="J334" s="184"/>
      <c r="K334" s="184"/>
    </row>
    <row r="335" spans="1:11" s="84" customFormat="1" ht="12.75">
      <c r="A335" s="109"/>
      <c r="B335" s="83"/>
      <c r="C335" s="87"/>
      <c r="D335" s="184"/>
      <c r="E335" s="184"/>
      <c r="F335" s="184"/>
      <c r="G335" s="184"/>
      <c r="H335" s="184"/>
      <c r="I335" s="184"/>
      <c r="J335" s="184"/>
      <c r="K335" s="184"/>
    </row>
    <row r="336" spans="1:11" s="84" customFormat="1" ht="12.75" hidden="1">
      <c r="A336" s="54"/>
      <c r="B336" s="82"/>
      <c r="C336" s="184"/>
      <c r="D336" s="184"/>
      <c r="E336" s="184"/>
      <c r="F336" s="184"/>
      <c r="G336" s="184"/>
      <c r="H336" s="184"/>
      <c r="I336" s="184"/>
      <c r="J336" s="184"/>
      <c r="K336" s="184"/>
    </row>
    <row r="337" spans="1:11" s="84" customFormat="1" ht="12.75" hidden="1">
      <c r="A337" s="109"/>
      <c r="B337" s="83"/>
      <c r="C337" s="184"/>
      <c r="D337" s="184"/>
      <c r="E337" s="184"/>
      <c r="F337" s="184"/>
      <c r="G337" s="184"/>
      <c r="H337" s="184"/>
      <c r="I337" s="184"/>
      <c r="J337" s="184"/>
      <c r="K337" s="184"/>
    </row>
    <row r="338" spans="1:11" s="84" customFormat="1" ht="12.75" hidden="1">
      <c r="A338" s="54"/>
      <c r="B338" s="82"/>
      <c r="C338" s="185"/>
      <c r="D338" s="185"/>
      <c r="E338" s="185"/>
      <c r="F338" s="185"/>
      <c r="G338" s="185"/>
      <c r="H338" s="185"/>
      <c r="I338" s="185"/>
      <c r="J338" s="185"/>
      <c r="K338" s="185"/>
    </row>
    <row r="339" spans="1:11" s="84" customFormat="1" ht="12.75">
      <c r="A339" s="109"/>
      <c r="B339" s="95"/>
      <c r="C339" s="87"/>
      <c r="D339" s="185"/>
      <c r="E339" s="185"/>
      <c r="F339" s="185"/>
      <c r="G339" s="185"/>
      <c r="H339" s="185"/>
      <c r="I339" s="185"/>
      <c r="J339" s="185"/>
      <c r="K339" s="185"/>
    </row>
    <row r="340" spans="1:11" s="84" customFormat="1" ht="13.5" customHeight="1">
      <c r="A340" s="109"/>
      <c r="B340" s="95"/>
      <c r="C340" s="87"/>
      <c r="D340" s="185"/>
      <c r="E340" s="185"/>
      <c r="F340" s="185"/>
      <c r="G340" s="185"/>
      <c r="H340" s="185"/>
      <c r="I340" s="185"/>
      <c r="J340" s="185"/>
      <c r="K340" s="185"/>
    </row>
    <row r="341" spans="1:11" ht="12.75" customHeight="1" hidden="1">
      <c r="A341" s="108"/>
      <c r="B341" s="76"/>
      <c r="C341" s="88"/>
      <c r="D341" s="88"/>
      <c r="E341" s="88"/>
      <c r="F341" s="88"/>
      <c r="G341" s="88"/>
      <c r="H341" s="88"/>
      <c r="I341" s="88"/>
      <c r="J341" s="88"/>
      <c r="K341" s="88"/>
    </row>
    <row r="342" spans="1:11" ht="24" customHeight="1">
      <c r="A342" s="107"/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1:11" s="84" customFormat="1" ht="12.75">
      <c r="A343" s="54"/>
      <c r="B343" s="82"/>
      <c r="C343" s="86"/>
      <c r="D343" s="86"/>
      <c r="E343" s="86"/>
      <c r="F343" s="86"/>
      <c r="G343" s="86"/>
      <c r="H343" s="86"/>
      <c r="I343" s="86"/>
      <c r="J343" s="86"/>
      <c r="K343" s="86"/>
    </row>
    <row r="344" spans="1:11" s="84" customFormat="1" ht="12.75">
      <c r="A344" s="54"/>
      <c r="B344" s="82"/>
      <c r="C344" s="86"/>
      <c r="D344" s="86"/>
      <c r="E344" s="86"/>
      <c r="F344" s="86"/>
      <c r="G344" s="86"/>
      <c r="H344" s="86"/>
      <c r="I344" s="86"/>
      <c r="J344" s="86"/>
      <c r="K344" s="86"/>
    </row>
    <row r="345" spans="1:11" s="84" customFormat="1" ht="12.75" hidden="1">
      <c r="A345" s="54"/>
      <c r="B345" s="82"/>
      <c r="C345" s="86"/>
      <c r="D345" s="86"/>
      <c r="E345" s="86"/>
      <c r="F345" s="86"/>
      <c r="G345" s="86"/>
      <c r="H345" s="86"/>
      <c r="I345" s="86"/>
      <c r="J345" s="86"/>
      <c r="K345" s="86"/>
    </row>
    <row r="346" spans="1:11" ht="12.75" hidden="1">
      <c r="A346" s="108"/>
      <c r="B346" s="76"/>
      <c r="C346" s="88"/>
      <c r="D346" s="88"/>
      <c r="E346" s="88"/>
      <c r="F346" s="88"/>
      <c r="G346" s="88"/>
      <c r="H346" s="88"/>
      <c r="I346" s="88"/>
      <c r="J346" s="88"/>
      <c r="K346" s="88"/>
    </row>
    <row r="347" spans="1:11" s="84" customFormat="1" ht="12.75" customHeight="1" hidden="1">
      <c r="A347" s="54"/>
      <c r="B347" s="82"/>
      <c r="C347" s="86"/>
      <c r="D347" s="86"/>
      <c r="E347" s="86"/>
      <c r="F347" s="86"/>
      <c r="G347" s="86"/>
      <c r="H347" s="86"/>
      <c r="I347" s="86"/>
      <c r="J347" s="86"/>
      <c r="K347" s="86"/>
    </row>
    <row r="348" spans="1:11" ht="12.75" hidden="1">
      <c r="A348" s="108"/>
      <c r="B348" s="76"/>
      <c r="C348" s="88"/>
      <c r="D348" s="88"/>
      <c r="E348" s="88"/>
      <c r="F348" s="88"/>
      <c r="G348" s="88"/>
      <c r="H348" s="88"/>
      <c r="I348" s="88"/>
      <c r="J348" s="88"/>
      <c r="K348" s="88"/>
    </row>
    <row r="349" spans="1:11" s="84" customFormat="1" ht="21.75" customHeight="1">
      <c r="A349" s="54"/>
      <c r="B349" s="76"/>
      <c r="C349" s="87"/>
      <c r="D349" s="86"/>
      <c r="E349" s="86"/>
      <c r="F349" s="86"/>
      <c r="G349" s="86"/>
      <c r="H349" s="86"/>
      <c r="I349" s="86"/>
      <c r="J349" s="86"/>
      <c r="K349" s="86"/>
    </row>
    <row r="350" spans="1:11" s="84" customFormat="1" ht="12.75" customHeight="1" hidden="1">
      <c r="A350" s="54"/>
      <c r="B350" s="76"/>
      <c r="C350" s="86"/>
      <c r="D350" s="86"/>
      <c r="E350" s="86"/>
      <c r="F350" s="86"/>
      <c r="G350" s="86"/>
      <c r="H350" s="86"/>
      <c r="I350" s="86"/>
      <c r="J350" s="86"/>
      <c r="K350" s="86"/>
    </row>
    <row r="351" spans="1:11" ht="12.75" hidden="1">
      <c r="A351" s="108"/>
      <c r="B351" s="76"/>
      <c r="C351" s="88"/>
      <c r="D351" s="88"/>
      <c r="E351" s="88"/>
      <c r="F351" s="88"/>
      <c r="G351" s="88"/>
      <c r="H351" s="88"/>
      <c r="I351" s="88"/>
      <c r="J351" s="88"/>
      <c r="K351" s="88"/>
    </row>
    <row r="352" spans="1:11" ht="24" customHeight="1">
      <c r="A352" s="107"/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1:11" s="84" customFormat="1" ht="12.75">
      <c r="A353" s="109"/>
      <c r="B353" s="83"/>
      <c r="C353" s="87"/>
      <c r="D353" s="87"/>
      <c r="E353" s="87"/>
      <c r="F353" s="87"/>
      <c r="G353" s="87"/>
      <c r="H353" s="87"/>
      <c r="I353" s="87"/>
      <c r="J353" s="87"/>
      <c r="K353" s="87"/>
    </row>
    <row r="354" spans="1:11" s="84" customFormat="1" ht="18.75" customHeight="1">
      <c r="A354" s="109"/>
      <c r="B354" s="83"/>
      <c r="C354" s="87"/>
      <c r="D354" s="87"/>
      <c r="E354" s="87"/>
      <c r="F354" s="87"/>
      <c r="G354" s="87"/>
      <c r="H354" s="87"/>
      <c r="I354" s="87"/>
      <c r="J354" s="87"/>
      <c r="K354" s="87"/>
    </row>
    <row r="355" spans="1:11" s="84" customFormat="1" ht="12.75" hidden="1">
      <c r="A355" s="109"/>
      <c r="B355" s="83"/>
      <c r="C355" s="87"/>
      <c r="D355" s="87"/>
      <c r="E355" s="87"/>
      <c r="F355" s="87"/>
      <c r="G355" s="87"/>
      <c r="H355" s="87"/>
      <c r="I355" s="87"/>
      <c r="J355" s="87"/>
      <c r="K355" s="87"/>
    </row>
    <row r="356" spans="1:11" ht="12.75" hidden="1">
      <c r="A356" s="108"/>
      <c r="B356" s="76"/>
      <c r="C356" s="88"/>
      <c r="D356" s="88"/>
      <c r="E356" s="88"/>
      <c r="F356" s="88"/>
      <c r="G356" s="88"/>
      <c r="H356" s="88"/>
      <c r="I356" s="88"/>
      <c r="J356" s="88"/>
      <c r="K356" s="88"/>
    </row>
    <row r="357" spans="1:11" s="84" customFormat="1" ht="12.75" customHeight="1">
      <c r="A357" s="109"/>
      <c r="B357" s="95"/>
      <c r="C357" s="87"/>
      <c r="D357" s="87"/>
      <c r="E357" s="87"/>
      <c r="F357" s="87"/>
      <c r="G357" s="87"/>
      <c r="H357" s="87"/>
      <c r="I357" s="87"/>
      <c r="J357" s="87"/>
      <c r="K357" s="87"/>
    </row>
    <row r="358" spans="1:11" s="84" customFormat="1" ht="12.75" customHeight="1">
      <c r="A358" s="109"/>
      <c r="B358" s="95"/>
      <c r="C358" s="87"/>
      <c r="D358" s="87"/>
      <c r="E358" s="87"/>
      <c r="F358" s="87"/>
      <c r="G358" s="87"/>
      <c r="H358" s="87"/>
      <c r="I358" s="87"/>
      <c r="J358" s="87"/>
      <c r="K358" s="87"/>
    </row>
    <row r="359" spans="1:11" s="84" customFormat="1" ht="12.75" hidden="1">
      <c r="A359" s="109"/>
      <c r="B359" s="83"/>
      <c r="C359" s="87"/>
      <c r="D359" s="87"/>
      <c r="E359" s="87"/>
      <c r="F359" s="87"/>
      <c r="G359" s="87"/>
      <c r="H359" s="87"/>
      <c r="I359" s="87"/>
      <c r="J359" s="87"/>
      <c r="K359" s="87"/>
    </row>
    <row r="360" spans="1:11" ht="12.75" hidden="1">
      <c r="A360" s="108"/>
      <c r="B360" s="76"/>
      <c r="C360" s="88"/>
      <c r="D360" s="88"/>
      <c r="E360" s="88"/>
      <c r="F360" s="88"/>
      <c r="G360" s="88"/>
      <c r="H360" s="88"/>
      <c r="I360" s="88"/>
      <c r="J360" s="88"/>
      <c r="K360" s="88"/>
    </row>
    <row r="361" spans="1:11" ht="24" customHeight="1">
      <c r="A361" s="107"/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1:11" s="84" customFormat="1" ht="12.75">
      <c r="A362" s="54"/>
      <c r="B362" s="82"/>
      <c r="C362" s="86"/>
      <c r="D362" s="86"/>
      <c r="E362" s="86"/>
      <c r="F362" s="86"/>
      <c r="G362" s="86"/>
      <c r="H362" s="86"/>
      <c r="I362" s="86"/>
      <c r="J362" s="86"/>
      <c r="K362" s="86"/>
    </row>
    <row r="363" spans="1:11" s="84" customFormat="1" ht="12.75">
      <c r="A363" s="54"/>
      <c r="B363" s="82"/>
      <c r="C363" s="86"/>
      <c r="D363" s="86"/>
      <c r="E363" s="86"/>
      <c r="F363" s="86"/>
      <c r="G363" s="86"/>
      <c r="H363" s="86"/>
      <c r="I363" s="86"/>
      <c r="J363" s="86"/>
      <c r="K363" s="86"/>
    </row>
    <row r="364" spans="1:11" s="84" customFormat="1" ht="12.75" customHeight="1" hidden="1">
      <c r="A364" s="54"/>
      <c r="B364" s="82"/>
      <c r="C364" s="86"/>
      <c r="D364" s="86"/>
      <c r="E364" s="86"/>
      <c r="F364" s="86"/>
      <c r="G364" s="86"/>
      <c r="H364" s="86"/>
      <c r="I364" s="86"/>
      <c r="J364" s="86"/>
      <c r="K364" s="86"/>
    </row>
    <row r="365" spans="1:11" ht="12.75">
      <c r="A365" s="108"/>
      <c r="B365" s="76"/>
      <c r="C365" s="88"/>
      <c r="D365" s="88"/>
      <c r="E365" s="88"/>
      <c r="F365" s="88"/>
      <c r="G365" s="88"/>
      <c r="H365" s="88"/>
      <c r="I365" s="88"/>
      <c r="J365" s="88"/>
      <c r="K365" s="88"/>
    </row>
  </sheetData>
  <sheetProtection/>
  <mergeCells count="2">
    <mergeCell ref="A1:K1"/>
    <mergeCell ref="L54:P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2022-12-23T06:58:03Z</cp:lastPrinted>
  <dcterms:created xsi:type="dcterms:W3CDTF">2013-09-11T11:00:21Z</dcterms:created>
  <dcterms:modified xsi:type="dcterms:W3CDTF">2022-12-23T06:59:22Z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